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user\Desktop\財政状況資料集\財政状況資料\R4資料\"/>
    </mc:Choice>
  </mc:AlternateContent>
  <xr:revisionPtr revIDLastSave="0" documentId="13_ncr:1_{E24D2657-F6E2-43CC-BB0D-88900CAA3E03}" xr6:coauthVersionLast="36" xr6:coauthVersionMax="36" xr10:uidLastSave="{00000000-0000-0000-0000-000000000000}"/>
  <bookViews>
    <workbookView xWindow="0" yWindow="0" windowWidth="28800" windowHeight="11760" activeTab="1"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AM36" i="10"/>
  <c r="U36" i="10"/>
  <c r="C36" i="10"/>
  <c r="CO35" i="10"/>
  <c r="BW35" i="10"/>
  <c r="AM35" i="10"/>
  <c r="C35" i="10"/>
  <c r="CO34" i="10"/>
  <c r="BW34" i="10"/>
  <c r="U34" i="10"/>
  <c r="U35" i="10" s="1"/>
  <c r="C34" i="10"/>
  <c r="BE34" i="10" l="1"/>
  <c r="BE35" i="10" s="1"/>
  <c r="BE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<sst xmlns="http://schemas.openxmlformats.org/spreadsheetml/2006/main" count="1093" uniqueCount="603">
  <si>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</si>
  <si>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</si>
  <si>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</si>
  <si>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</si>
  <si>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</si>
  <si>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</si>
  <si>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</si>
  <si>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</si>
  <si>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</si>
  <si>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</si>
  <si>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</si>
  <si>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</si>
  <si>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</si>
  <si>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</si>
  <si>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</si>
  <si>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</si>
  <si>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</si>
  <si>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</si>
  <si>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</si>
  <si>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</si>
  <si>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</si>
  <si>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</si>
  <si>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</si>
  <si>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</si>
  <si>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</si>
  <si>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</si>
  <si>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</si>
  <si>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</si>
  <si>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</si>
  <si>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</si>
  <si>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</si>
  <si>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</si>
  <si>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</si>
  <si>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</si>
  <si>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</si>
  <si>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</si>
  <si>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</si>
  <si>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</si>
  <si>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</si>
  <si>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</si>
  <si>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</si>
  <si>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</si>
  <si>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</si>
  <si>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</si>
  <si>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</si>
  <si>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</si>
  <si>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</si>
  <si>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</si>
  <si>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</si>
  <si>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</si>
  <si>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</si>
  <si>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</si>
  <si>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</si>
  <si>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</si>
  <si>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</si>
  <si>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</si>
  <si>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</si>
  <si>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</si>
  <si>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</si>
  <si>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</si>
  <si>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</si>
  <si>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</si>
  <si>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</si>
  <si>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</si>
  <si>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</si>
  <si>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</si>
  <si>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</si>
  <si>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</si>
  <si>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</si>
  <si>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</si>
  <si>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</si>
  <si>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</si>
  <si>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</si>
  <si>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</si>
  <si>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</si>
  <si>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</si>
  <si>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</si>
  <si>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</si>
  <si>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</si>
  <si>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</si>
  <si>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</si>
  <si>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</si>
  <si>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</si>
  <si>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</si>
  <si>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</si>
  <si>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</si>
  <si>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</si>
  <si>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</si>
  <si>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</si>
  <si>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</si>
  <si>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</si>
  <si>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</si>
  <si>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</si>
  <si>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</si>
  <si>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</si>
  <si>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</si>
  <si>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</si>
  <si>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</si>
  <si>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伊平屋村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</si>
  <si>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</si>
  <si>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</si>
  <si>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</si>
  <si>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</si>
  <si>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</si>
  <si>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</si>
  <si>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</si>
  <si>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</si>
  <si>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</si>
  <si>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</si>
  <si>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</si>
  <si>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</si>
  <si>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</si>
  <si>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</si>
  <si>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</si>
  <si>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</si>
  <si>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</si>
  <si>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</si>
  <si>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</si>
  <si>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</si>
  <si>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</si>
  <si>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</si>
  <si>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</si>
  <si>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</si>
  <si>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</si>
  <si>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</si>
  <si>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</si>
  <si>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</si>
  <si>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</si>
  <si>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</si>
  <si>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</si>
  <si>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</si>
  <si>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</si>
  <si>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</si>
  <si>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</si>
  <si>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</si>
  <si>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</si>
  <si>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</si>
  <si>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</si>
  <si>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</si>
  <si>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</si>
  <si>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</si>
  <si>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</si>
  <si>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</si>
  <si>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</si>
  <si>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</si>
  <si>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</si>
  <si>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</si>
  <si>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</si>
  <si>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</si>
  <si>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</si>
  <si>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</si>
  <si>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</si>
  <si>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</si>
  <si>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</si>
  <si>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船舶運航事業特別会計</t>
    <phoneticPr fontId="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</si>
  <si>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</si>
  <si>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</si>
  <si>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</si>
  <si>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</si>
  <si>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</si>
  <si>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</si>
  <si>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</si>
  <si>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</si>
  <si>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</si>
  <si>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</si>
  <si>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</si>
  <si>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</si>
  <si>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</si>
  <si>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</si>
  <si>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</si>
  <si>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</si>
  <si>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</si>
  <si>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</si>
  <si>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</si>
  <si>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</si>
  <si>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</si>
  <si>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</si>
  <si>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</si>
  <si>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</si>
  <si>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</si>
  <si>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</si>
  <si>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</si>
  <si>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</si>
  <si>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</si>
  <si>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</si>
  <si>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</si>
  <si>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</si>
  <si>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</si>
  <si>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</si>
  <si>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</si>
  <si>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</si>
  <si>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</si>
  <si>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</si>
  <si>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</si>
  <si>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</si>
  <si>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</si>
  <si>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</si>
  <si>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</si>
  <si>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</si>
  <si>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</si>
  <si>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</si>
  <si>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</si>
  <si>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</si>
  <si>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</si>
  <si>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</si>
  <si>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</si>
  <si>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</si>
  <si>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</si>
  <si>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</si>
  <si>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</si>
  <si>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</si>
  <si>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</si>
  <si>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</si>
  <si>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</si>
  <si>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</si>
  <si>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沖縄県伊平屋村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</si>
  <si>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</si>
  <si>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</si>
  <si>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</si>
  <si>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</si>
  <si>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</si>
  <si>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</si>
  <si>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</si>
  <si>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</si>
  <si>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</si>
  <si>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</si>
  <si>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</si>
  <si>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</si>
  <si>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</si>
  <si>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</si>
  <si>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</si>
  <si>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</si>
  <si>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</si>
  <si>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</si>
  <si>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</si>
  <si>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</si>
  <si>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</si>
  <si>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</si>
  <si>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</si>
  <si>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</si>
  <si>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</si>
  <si>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</si>
  <si>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</si>
  <si>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</si>
  <si>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</si>
  <si>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</si>
  <si>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</si>
  <si>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</si>
  <si>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</si>
  <si>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</si>
  <si>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</si>
  <si>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</si>
  <si>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</si>
  <si>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</si>
  <si>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</si>
  <si>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</si>
  <si>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</si>
  <si>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</si>
  <si>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</si>
  <si>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</si>
  <si>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</si>
  <si>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</si>
  <si>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</si>
  <si>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</si>
  <si>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</si>
  <si>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</si>
  <si>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</si>
  <si>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</si>
  <si>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</si>
  <si>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</si>
  <si>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</si>
  <si>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</si>
  <si>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</si>
  <si>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</si>
  <si>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</si>
  <si>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</si>
  <si>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</si>
  <si>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</si>
  <si>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</si>
  <si>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</si>
  <si>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</si>
  <si>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</si>
  <si>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</si>
  <si>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</si>
  <si>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</si>
  <si>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</si>
  <si>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</si>
  <si>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</si>
  <si>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</si>
  <si>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</si>
  <si>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</si>
  <si>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</si>
  <si>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</si>
  <si>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</si>
  <si>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</si>
  <si>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</si>
  <si>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</si>
  <si>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</si>
  <si>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</si>
  <si>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</si>
  <si>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</si>
  <si>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</si>
  <si>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</si>
  <si>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</si>
  <si>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</si>
  <si>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</si>
  <si>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</si>
  <si>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</si>
  <si>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</si>
  <si>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</si>
  <si>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</si>
  <si>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</si>
  <si>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</si>
  <si>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</si>
  <si>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</si>
  <si>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</si>
  <si>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</si>
  <si>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</si>
  <si>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</si>
  <si>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</si>
  <si>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</si>
  <si>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</si>
  <si>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</si>
  <si>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</si>
  <si>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</si>
  <si>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</si>
  <si>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</si>
  <si>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</si>
  <si>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</si>
  <si>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</si>
  <si>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</si>
  <si>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</si>
  <si>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</si>
  <si>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</si>
  <si>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</si>
  <si>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</si>
  <si>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</si>
  <si>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</si>
  <si>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</si>
  <si>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</si>
  <si>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港湾整備</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</si>
  <si>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</si>
  <si>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</si>
  <si>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</si>
  <si>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</si>
  <si>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</si>
  <si>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</si>
  <si>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</si>
  <si>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</si>
  <si>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</si>
  <si>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</si>
  <si>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</si>
  <si>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</si>
  <si>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</si>
  <si>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</si>
  <si>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</si>
  <si>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</si>
  <si>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</si>
  <si>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</si>
  <si>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</si>
  <si>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</si>
  <si>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</si>
  <si>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</si>
  <si>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</si>
  <si>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</si>
  <si>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</si>
  <si>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</si>
  <si>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</si>
  <si>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</si>
  <si>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</si>
  <si>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令和3年度</t>
  </si>
  <si>
    <t>沖縄県伊平屋村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</si>
  <si>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</si>
  <si>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</si>
  <si>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</si>
  <si>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</si>
  <si>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</si>
  <si>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</si>
  <si>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</si>
  <si>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</si>
  <si>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</si>
  <si>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</si>
  <si>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</si>
  <si>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</si>
  <si>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</si>
  <si>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</si>
  <si>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</si>
  <si>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</si>
  <si>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</si>
  <si>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</si>
  <si>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</si>
  <si>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</si>
  <si>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</si>
  <si>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</si>
  <si>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</si>
  <si>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</si>
  <si>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</si>
  <si>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</si>
  <si>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</si>
  <si>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</si>
  <si>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</si>
  <si>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</si>
  <si>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</si>
  <si>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</si>
  <si>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</si>
  <si>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</si>
  <si>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</si>
  <si>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</si>
  <si>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船舶運航事業特別会計</t>
    <phoneticPr fontId="5"/>
  </si>
  <si>
    <t>法適用企業</t>
    <phoneticPr fontId="5"/>
  </si>
  <si>
    <t>水道事業特別会計</t>
    <phoneticPr fontId="5"/>
  </si>
  <si>
    <t>法非適用企業</t>
    <phoneticPr fontId="5"/>
  </si>
  <si>
    <t>農業集落排水事業特別会計</t>
    <phoneticPr fontId="5"/>
  </si>
  <si>
    <t>法非適用企業</t>
    <phoneticPr fontId="5"/>
  </si>
  <si>
    <t>港湾整備事業特別会計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</si>
  <si>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</si>
  <si>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</si>
  <si>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</si>
  <si>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</si>
  <si>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</si>
  <si>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</si>
  <si>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</si>
  <si>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</si>
  <si>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</si>
  <si>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</si>
  <si>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</si>
  <si>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</si>
  <si>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</si>
  <si>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</si>
  <si>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</si>
  <si>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</si>
  <si>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</si>
  <si>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</si>
  <si>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</si>
  <si>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</si>
  <si>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</si>
  <si>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</si>
  <si>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</si>
  <si>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</si>
  <si>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</si>
  <si>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</si>
  <si>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</si>
  <si>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</si>
  <si>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</si>
  <si>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</si>
  <si>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</si>
  <si>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</si>
  <si>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</si>
  <si>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</si>
  <si>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</si>
  <si>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</si>
  <si>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</si>
  <si>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</si>
  <si>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</si>
  <si>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</si>
  <si>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</si>
  <si>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</si>
  <si>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</si>
  <si>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</si>
  <si>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</si>
  <si>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</si>
  <si>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</si>
  <si>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</si>
  <si>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</si>
  <si>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</si>
  <si>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</si>
  <si>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</si>
  <si>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</si>
  <si>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</si>
  <si>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</si>
  <si>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</si>
  <si>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</si>
  <si>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</si>
  <si>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</si>
  <si>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</si>
  <si>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</si>
  <si>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</si>
  <si>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</si>
  <si>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</si>
  <si>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</si>
  <si>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</si>
  <si>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</si>
  <si>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</si>
  <si>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</si>
  <si>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</si>
  <si>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</si>
  <si>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</si>
  <si>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</si>
  <si>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</si>
  <si>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</si>
  <si>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船舶運航事業特別会計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</si>
  <si>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</si>
  <si>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</si>
  <si>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</si>
  <si>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</si>
  <si>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</si>
  <si>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</si>
  <si>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</si>
  <si>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</si>
  <si>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</si>
  <si>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</si>
  <si>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</si>
  <si>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</si>
  <si>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</si>
  <si>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</si>
  <si>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</si>
  <si>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</si>
  <si>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</si>
  <si>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</si>
  <si>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</si>
  <si>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</si>
  <si>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</si>
  <si>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</si>
  <si>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</si>
  <si>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</si>
  <si>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</si>
  <si>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</si>
  <si>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</si>
  <si>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</si>
  <si>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</si>
  <si>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</si>
  <si>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</si>
  <si>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</si>
  <si>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</si>
  <si>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</si>
  <si>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</si>
  <si>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</si>
  <si>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</si>
  <si>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</si>
  <si>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</si>
  <si>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</si>
  <si>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</si>
  <si>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</si>
  <si>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</si>
  <si>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</si>
  <si>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</si>
  <si>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</si>
  <si>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</si>
  <si>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</si>
  <si>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</si>
  <si>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</si>
  <si>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</si>
  <si>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</si>
  <si>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</si>
  <si>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</si>
  <si>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</si>
  <si>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</si>
  <si>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</si>
  <si>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</si>
  <si>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</si>
  <si>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</si>
  <si>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</si>
  <si>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</si>
  <si>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</si>
  <si>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</si>
  <si>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</si>
  <si>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</si>
  <si>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</si>
  <si>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</si>
  <si>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</si>
  <si>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</si>
  <si>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</si>
  <si>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</si>
  <si>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</si>
  <si>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</si>
  <si>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</si>
  <si>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</si>
  <si>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</si>
  <si>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</si>
  <si>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</si>
  <si>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</si>
  <si>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</si>
  <si>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</si>
  <si>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</si>
  <si>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</si>
  <si>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</si>
  <si>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</si>
  <si>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</si>
  <si>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3.03</t>
  </si>
  <si>
    <t>▲ 7.00</t>
  </si>
  <si>
    <t>▲ 0.54</t>
  </si>
  <si>
    <t>船舶運航事業特別会計</t>
  </si>
  <si>
    <t>▲ 1.70</t>
  </si>
  <si>
    <t>▲ 7.84</t>
  </si>
  <si>
    <t>一般会計</t>
  </si>
  <si>
    <t>農業集落排水事業特別会計</t>
  </si>
  <si>
    <t>国民健康保険事業特別会計</t>
  </si>
  <si>
    <t>水道事業特別会計</t>
  </si>
  <si>
    <t>港湾整備事業特別会計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</si>
  <si>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</si>
  <si>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</si>
  <si>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</si>
  <si>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</si>
  <si>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</si>
  <si>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</si>
  <si>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</si>
  <si>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</si>
  <si>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</si>
  <si>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育英基金積立金(R03年度末現在))</t>
    <rPh sb="0" eb="2">
      <t>イクエイ</t>
    </rPh>
    <rPh sb="2" eb="4">
      <t>キキン</t>
    </rPh>
    <rPh sb="4" eb="6">
      <t>ツミタテ</t>
    </rPh>
    <rPh sb="6" eb="7">
      <t>キン</t>
    </rPh>
    <phoneticPr fontId="5"/>
  </si>
  <si>
    <t>美ら島応援基金（ふるさと納税）(R03年度末現在))</t>
    <phoneticPr fontId="5"/>
  </si>
  <si>
    <t>産業振興総合推進対策資金貸付基金(R03年度末現在))</t>
    <phoneticPr fontId="5"/>
  </si>
  <si>
    <t>美ら島応援基金（コープネット）(R03年度末現在))</t>
    <phoneticPr fontId="5"/>
  </si>
  <si>
    <t>森林環境贈与税(R03年度末現在))</t>
    <rPh sb="0" eb="2">
      <t>シンリン</t>
    </rPh>
    <rPh sb="2" eb="4">
      <t>カンキョウ</t>
    </rPh>
    <rPh sb="4" eb="7">
      <t>ゾウヨゼイ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</si>
</sst>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277467</c:v>
                </c:pt>
              </c:numCache>
            </c:numRef>
          </c:val>
          <c:smooth val="0"/>
          <c:extLst>
            <c:ext xmlns:c16="http://schemas.microsoft.com/office/drawing/2014/chart" uri="{C3380CC4-5D6E-409C-BE32-E72D297353CC}">
              <c16:uniqueId val="{00000000-BAC6-4240-BA98-3A66E618C2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1026252</c:v>
                </c:pt>
                <c:pt idx="1">
                  <c:v>2237383</c:v>
                </c:pt>
                <c:pt idx="2">
                  <c:v>2046031</c:v>
                </c:pt>
                <c:pt idx="3">
                  <c:v>1728839</c:v>
                </c:pt>
                <c:pt idx="4">
                  <c:v>477214</c:v>
                </c:pt>
              </c:numCache>
            </c:numRef>
          </c:val>
          <c:smooth val="0"/>
          <c:extLst>
            <c:ext xmlns:c16="http://schemas.microsoft.com/office/drawing/2014/chart" uri="{C3380CC4-5D6E-409C-BE32-E72D297353CC}">
              <c16:uniqueId val="{00000001-BAC6-4240-BA98-3A66E618C21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18.48</c:v>
                </c:pt>
                <c:pt idx="1">
                  <c:v>7.7</c:v>
                </c:pt>
                <c:pt idx="2">
                  <c:v>13.66</c:v>
                </c:pt>
                <c:pt idx="3">
                  <c:v>24.4</c:v>
                </c:pt>
                <c:pt idx="4">
                  <c:v>22.64</c:v>
                </c:pt>
              </c:numCache>
            </c:numRef>
          </c:val>
          <c:extLst>
            <c:ext xmlns:c16="http://schemas.microsoft.com/office/drawing/2014/chart" uri="{C3380CC4-5D6E-409C-BE32-E72D297353CC}">
              <c16:uniqueId val="{00000000-E6B6-4E10-87DD-61BEB825B5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20.5</c:v>
                </c:pt>
                <c:pt idx="1">
                  <c:v>28.84</c:v>
                </c:pt>
                <c:pt idx="2">
                  <c:v>17.03</c:v>
                </c:pt>
                <c:pt idx="3">
                  <c:v>16.96</c:v>
                </c:pt>
                <c:pt idx="4">
                  <c:v>13.63</c:v>
                </c:pt>
              </c:numCache>
            </c:numRef>
          </c:val>
          <c:extLst>
            <c:ext xmlns:c16="http://schemas.microsoft.com/office/drawing/2014/chart" uri="{C3380CC4-5D6E-409C-BE32-E72D297353CC}">
              <c16:uniqueId val="{00000001-E6B6-4E10-87DD-61BEB825B5A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0.2</c:v>
                </c:pt>
                <c:pt idx="1">
                  <c:v>-3.03</c:v>
                </c:pt>
                <c:pt idx="2">
                  <c:v>-7</c:v>
                </c:pt>
                <c:pt idx="3">
                  <c:v>12.53</c:v>
                </c:pt>
                <c:pt idx="4">
                  <c:v>-0.54</c:v>
                </c:pt>
              </c:numCache>
            </c:numRef>
          </c:val>
          <c:smooth val="0"/>
          <c:extLst>
            <c:ext xmlns:c16="http://schemas.microsoft.com/office/drawing/2014/chart" uri="{C3380CC4-5D6E-409C-BE32-E72D297353CC}">
              <c16:uniqueId val="{00000002-E6B6-4E10-87DD-61BEB825B5A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EEF-4ABB-ACB0-18EFD35C94B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EEF-4ABB-ACB0-18EFD35C94B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EEF-4ABB-ACB0-18EFD35C94B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EEF-4ABB-ACB0-18EFD35C94B8}"/>
            </c:ext>
          </c:extLst>
        </c:ser>
        <c:ser>
          <c:idx val="4"/>
          <c:order val="4"/>
          <c:tx>
            <c:strRef>
              <c:f>データシート!$A$31</c:f>
              <c:strCache>
                <c:ptCount val="1"/>
                <c:pt idx="0">
                  <c:v>港湾整備事業特別会計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0.17</c:v>
                </c:pt>
                <c:pt idx="2">
                  <c:v>#N/A</c:v>
                </c:pt>
                <c:pt idx="3">
                  <c:v>0.04</c:v>
                </c:pt>
                <c:pt idx="4">
                  <c:v>#N/A</c:v>
                </c:pt>
                <c:pt idx="5">
                  <c:v>0.14000000000000001</c:v>
                </c:pt>
                <c:pt idx="6">
                  <c:v>#N/A</c:v>
                </c:pt>
                <c:pt idx="7">
                  <c:v>0.51</c:v>
                </c:pt>
                <c:pt idx="8">
                  <c:v>#N/A</c:v>
                </c:pt>
                <c:pt idx="9">
                  <c:v>0.23</c:v>
                </c:pt>
              </c:numCache>
            </c:numRef>
          </c:val>
          <c:extLst>
            <c:ext xmlns:c16="http://schemas.microsoft.com/office/drawing/2014/chart" uri="{C3380CC4-5D6E-409C-BE32-E72D297353CC}">
              <c16:uniqueId val="{00000004-FEEF-4ABB-ACB0-18EFD35C94B8}"/>
            </c:ext>
          </c:extLst>
        </c:ser>
        <c:ser>
          <c:idx val="5"/>
          <c:order val="5"/>
          <c:tx>
            <c:strRef>
              <c:f>データシート!$A$32</c:f>
              <c:strCache>
                <c:ptCount val="1"/>
                <c:pt idx="0">
                  <c:v>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0.57999999999999996</c:v>
                </c:pt>
                <c:pt idx="2">
                  <c:v>#N/A</c:v>
                </c:pt>
                <c:pt idx="3">
                  <c:v>0.78</c:v>
                </c:pt>
                <c:pt idx="4">
                  <c:v>#N/A</c:v>
                </c:pt>
                <c:pt idx="5">
                  <c:v>0.3</c:v>
                </c:pt>
                <c:pt idx="6">
                  <c:v>#N/A</c:v>
                </c:pt>
                <c:pt idx="7">
                  <c:v>0.21</c:v>
                </c:pt>
                <c:pt idx="8">
                  <c:v>#N/A</c:v>
                </c:pt>
                <c:pt idx="9">
                  <c:v>0.43</c:v>
                </c:pt>
              </c:numCache>
            </c:numRef>
          </c:val>
          <c:extLst>
            <c:ext xmlns:c16="http://schemas.microsoft.com/office/drawing/2014/chart" uri="{C3380CC4-5D6E-409C-BE32-E72D297353CC}">
              <c16:uniqueId val="{00000005-FEEF-4ABB-ACB0-18EFD35C94B8}"/>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2.46</c:v>
                </c:pt>
                <c:pt idx="2">
                  <c:v>#N/A</c:v>
                </c:pt>
                <c:pt idx="3">
                  <c:v>0.67</c:v>
                </c:pt>
                <c:pt idx="4">
                  <c:v>#N/A</c:v>
                </c:pt>
                <c:pt idx="5">
                  <c:v>0.46</c:v>
                </c:pt>
                <c:pt idx="6">
                  <c:v>#N/A</c:v>
                </c:pt>
                <c:pt idx="7">
                  <c:v>0.26</c:v>
                </c:pt>
                <c:pt idx="8">
                  <c:v>#N/A</c:v>
                </c:pt>
                <c:pt idx="9">
                  <c:v>0.45</c:v>
                </c:pt>
              </c:numCache>
            </c:numRef>
          </c:val>
          <c:extLst>
            <c:ext xmlns:c16="http://schemas.microsoft.com/office/drawing/2014/chart" uri="{C3380CC4-5D6E-409C-BE32-E72D297353CC}">
              <c16:uniqueId val="{00000006-FEEF-4ABB-ACB0-18EFD35C94B8}"/>
            </c:ext>
          </c:extLst>
        </c:ser>
        <c:ser>
          <c:idx val="7"/>
          <c:order val="7"/>
          <c:tx>
            <c:strRef>
              <c:f>データシート!$A$34</c:f>
              <c:strCache>
                <c:ptCount val="1"/>
                <c:pt idx="0">
                  <c:v>農業集落排水事業特別会計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0.78</c:v>
                </c:pt>
                <c:pt idx="2">
                  <c:v>#N/A</c:v>
                </c:pt>
                <c:pt idx="3">
                  <c:v>0.21</c:v>
                </c:pt>
                <c:pt idx="4">
                  <c:v>#N/A</c:v>
                </c:pt>
                <c:pt idx="5">
                  <c:v>0.38</c:v>
                </c:pt>
                <c:pt idx="6">
                  <c:v>#N/A</c:v>
                </c:pt>
                <c:pt idx="7">
                  <c:v>0.24</c:v>
                </c:pt>
                <c:pt idx="8">
                  <c:v>#N/A</c:v>
                </c:pt>
                <c:pt idx="9">
                  <c:v>0.93</c:v>
                </c:pt>
              </c:numCache>
            </c:numRef>
          </c:val>
          <c:extLst>
            <c:ext xmlns:c16="http://schemas.microsoft.com/office/drawing/2014/chart" uri="{C3380CC4-5D6E-409C-BE32-E72D297353CC}">
              <c16:uniqueId val="{00000007-FEEF-4ABB-ACB0-18EFD35C94B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18.47</c:v>
                </c:pt>
                <c:pt idx="2">
                  <c:v>#N/A</c:v>
                </c:pt>
                <c:pt idx="3">
                  <c:v>7.69</c:v>
                </c:pt>
                <c:pt idx="4">
                  <c:v>#N/A</c:v>
                </c:pt>
                <c:pt idx="5">
                  <c:v>13.66</c:v>
                </c:pt>
                <c:pt idx="6">
                  <c:v>#N/A</c:v>
                </c:pt>
                <c:pt idx="7">
                  <c:v>24.4</c:v>
                </c:pt>
                <c:pt idx="8">
                  <c:v>#N/A</c:v>
                </c:pt>
                <c:pt idx="9">
                  <c:v>22.64</c:v>
                </c:pt>
              </c:numCache>
            </c:numRef>
          </c:val>
          <c:extLst>
            <c:ext xmlns:c16="http://schemas.microsoft.com/office/drawing/2014/chart" uri="{C3380CC4-5D6E-409C-BE32-E72D297353CC}">
              <c16:uniqueId val="{00000008-FEEF-4ABB-ACB0-18EFD35C94B8}"/>
            </c:ext>
          </c:extLst>
        </c:ser>
        <c:ser>
          <c:idx val="9"/>
          <c:order val="9"/>
          <c:tx>
            <c:strRef>
              <c:f>データシート!$A$36</c:f>
              <c:strCache>
                <c:ptCount val="1"/>
                <c:pt idx="0">
                  <c:v>船舶運航事業特別会計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6.8</c:v>
                </c:pt>
                <c:pt idx="2">
                  <c:v>#N/A</c:v>
                </c:pt>
                <c:pt idx="3">
                  <c:v>3.64</c:v>
                </c:pt>
                <c:pt idx="4">
                  <c:v>#N/A</c:v>
                </c:pt>
                <c:pt idx="5">
                  <c:v>1.51</c:v>
                </c:pt>
                <c:pt idx="6">
                  <c:v>1.7</c:v>
                </c:pt>
                <c:pt idx="7">
                  <c:v>#N/A</c:v>
                </c:pt>
                <c:pt idx="8">
                  <c:v>7.84</c:v>
                </c:pt>
                <c:pt idx="9">
                  <c:v>#N/A</c:v>
                </c:pt>
              </c:numCache>
            </c:numRef>
          </c:val>
          <c:extLst>
            <c:ext xmlns:c16="http://schemas.microsoft.com/office/drawing/2014/chart" uri="{C3380CC4-5D6E-409C-BE32-E72D297353CC}">
              <c16:uniqueId val="{00000009-FEEF-4ABB-ACB0-18EFD35C94B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239</c:v>
                </c:pt>
                <c:pt idx="5">
                  <c:v>219</c:v>
                </c:pt>
                <c:pt idx="8">
                  <c:v>213</c:v>
                </c:pt>
                <c:pt idx="11">
                  <c:v>231</c:v>
                </c:pt>
                <c:pt idx="14">
                  <c:v>278</c:v>
                </c:pt>
              </c:numCache>
            </c:numRef>
          </c:val>
          <c:extLst>
            <c:ext xmlns:c16="http://schemas.microsoft.com/office/drawing/2014/chart" uri="{C3380CC4-5D6E-409C-BE32-E72D297353CC}">
              <c16:uniqueId val="{00000000-295D-4123-8C6F-94E6672D56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2</c:v>
                </c:pt>
                <c:pt idx="3">
                  <c:v>1</c:v>
                </c:pt>
                <c:pt idx="6">
                  <c:v>2</c:v>
                </c:pt>
                <c:pt idx="9">
                  <c:v>1</c:v>
                </c:pt>
                <c:pt idx="12">
                  <c:v>1</c:v>
                </c:pt>
              </c:numCache>
            </c:numRef>
          </c:val>
          <c:extLst>
            <c:ext xmlns:c16="http://schemas.microsoft.com/office/drawing/2014/chart" uri="{C3380CC4-5D6E-409C-BE32-E72D297353CC}">
              <c16:uniqueId val="{00000001-295D-4123-8C6F-94E6672D56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95D-4123-8C6F-94E6672D56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3-295D-4123-8C6F-94E6672D56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36</c:v>
                </c:pt>
                <c:pt idx="3">
                  <c:v>37</c:v>
                </c:pt>
                <c:pt idx="6">
                  <c:v>45</c:v>
                </c:pt>
                <c:pt idx="9">
                  <c:v>48</c:v>
                </c:pt>
                <c:pt idx="12">
                  <c:v>46</c:v>
                </c:pt>
              </c:numCache>
            </c:numRef>
          </c:val>
          <c:extLst>
            <c:ext xmlns:c16="http://schemas.microsoft.com/office/drawing/2014/chart" uri="{C3380CC4-5D6E-409C-BE32-E72D297353CC}">
              <c16:uniqueId val="{00000004-295D-4123-8C6F-94E6672D56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5D-4123-8C6F-94E6672D56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95D-4123-8C6F-94E6672D56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239</c:v>
                </c:pt>
                <c:pt idx="3">
                  <c:v>225</c:v>
                </c:pt>
                <c:pt idx="6">
                  <c:v>210</c:v>
                </c:pt>
                <c:pt idx="9">
                  <c:v>200</c:v>
                </c:pt>
                <c:pt idx="12">
                  <c:v>268</c:v>
                </c:pt>
              </c:numCache>
            </c:numRef>
          </c:val>
          <c:extLst>
            <c:ext xmlns:c16="http://schemas.microsoft.com/office/drawing/2014/chart" uri="{C3380CC4-5D6E-409C-BE32-E72D297353CC}">
              <c16:uniqueId val="{00000007-295D-4123-8C6F-94E6672D561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39</c:v>
                </c:pt>
                <c:pt idx="2">
                  <c:v>#N/A</c:v>
                </c:pt>
                <c:pt idx="3">
                  <c:v>#N/A</c:v>
                </c:pt>
                <c:pt idx="4">
                  <c:v>45</c:v>
                </c:pt>
                <c:pt idx="5">
                  <c:v>#N/A</c:v>
                </c:pt>
                <c:pt idx="6">
                  <c:v>#N/A</c:v>
                </c:pt>
                <c:pt idx="7">
                  <c:v>45</c:v>
                </c:pt>
                <c:pt idx="8">
                  <c:v>#N/A</c:v>
                </c:pt>
                <c:pt idx="9">
                  <c:v>#N/A</c:v>
                </c:pt>
                <c:pt idx="10">
                  <c:v>18</c:v>
                </c:pt>
                <c:pt idx="11">
                  <c:v>#N/A</c:v>
                </c:pt>
                <c:pt idx="12">
                  <c:v>#N/A</c:v>
                </c:pt>
                <c:pt idx="13">
                  <c:v>37</c:v>
                </c:pt>
                <c:pt idx="14">
                  <c:v>#N/A</c:v>
                </c:pt>
              </c:numCache>
            </c:numRef>
          </c:val>
          <c:smooth val="0"/>
          <c:extLst>
            <c:ext xmlns:c16="http://schemas.microsoft.com/office/drawing/2014/chart" uri="{C3380CC4-5D6E-409C-BE32-E72D297353CC}">
              <c16:uniqueId val="{00000008-295D-4123-8C6F-94E6672D561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1068</c:v>
                </c:pt>
                <c:pt idx="5">
                  <c:v>2257</c:v>
                </c:pt>
                <c:pt idx="8">
                  <c:v>2384</c:v>
                </c:pt>
                <c:pt idx="11">
                  <c:v>2561</c:v>
                </c:pt>
                <c:pt idx="14">
                  <c:v>2598</c:v>
                </c:pt>
              </c:numCache>
            </c:numRef>
          </c:val>
          <c:extLst>
            <c:ext xmlns:c16="http://schemas.microsoft.com/office/drawing/2014/chart" uri="{C3380CC4-5D6E-409C-BE32-E72D297353CC}">
              <c16:uniqueId val="{00000000-C064-4BE7-BD84-2FE46675910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169</c:v>
                </c:pt>
                <c:pt idx="5">
                  <c:v>161</c:v>
                </c:pt>
                <c:pt idx="8">
                  <c:v>141</c:v>
                </c:pt>
                <c:pt idx="11">
                  <c:v>138</c:v>
                </c:pt>
                <c:pt idx="14">
                  <c:v>154</c:v>
                </c:pt>
              </c:numCache>
            </c:numRef>
          </c:val>
          <c:extLst>
            <c:ext xmlns:c16="http://schemas.microsoft.com/office/drawing/2014/chart" uri="{C3380CC4-5D6E-409C-BE32-E72D297353CC}">
              <c16:uniqueId val="{00000001-C064-4BE7-BD84-2FE46675910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280</c:v>
                </c:pt>
                <c:pt idx="5">
                  <c:v>378</c:v>
                </c:pt>
                <c:pt idx="8">
                  <c:v>231</c:v>
                </c:pt>
                <c:pt idx="11">
                  <c:v>243</c:v>
                </c:pt>
                <c:pt idx="14">
                  <c:v>260</c:v>
                </c:pt>
              </c:numCache>
            </c:numRef>
          </c:val>
          <c:extLst>
            <c:ext xmlns:c16="http://schemas.microsoft.com/office/drawing/2014/chart" uri="{C3380CC4-5D6E-409C-BE32-E72D297353CC}">
              <c16:uniqueId val="{00000002-C064-4BE7-BD84-2FE46675910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64-4BE7-BD84-2FE46675910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064-4BE7-BD84-2FE46675910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64-4BE7-BD84-2FE46675910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129</c:v>
                </c:pt>
                <c:pt idx="3">
                  <c:v>69</c:v>
                </c:pt>
                <c:pt idx="6">
                  <c:v>40</c:v>
                </c:pt>
                <c:pt idx="9">
                  <c:v>26</c:v>
                </c:pt>
                <c:pt idx="12">
                  <c:v>4</c:v>
                </c:pt>
              </c:numCache>
            </c:numRef>
          </c:val>
          <c:extLst>
            <c:ext xmlns:c16="http://schemas.microsoft.com/office/drawing/2014/chart" uri="{C3380CC4-5D6E-409C-BE32-E72D297353CC}">
              <c16:uniqueId val="{00000006-C064-4BE7-BD84-2FE46675910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c:v>
                </c:pt>
                <c:pt idx="3">
                  <c:v>4</c:v>
                </c:pt>
                <c:pt idx="6">
                  <c:v>3</c:v>
                </c:pt>
                <c:pt idx="9">
                  <c:v>3</c:v>
                </c:pt>
                <c:pt idx="12">
                  <c:v>2</c:v>
                </c:pt>
              </c:numCache>
            </c:numRef>
          </c:val>
          <c:extLst>
            <c:ext xmlns:c16="http://schemas.microsoft.com/office/drawing/2014/chart" uri="{C3380CC4-5D6E-409C-BE32-E72D297353CC}">
              <c16:uniqueId val="{00000007-C064-4BE7-BD84-2FE46675910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316</c:v>
                </c:pt>
                <c:pt idx="3">
                  <c:v>286</c:v>
                </c:pt>
                <c:pt idx="6">
                  <c:v>384</c:v>
                </c:pt>
                <c:pt idx="9">
                  <c:v>539</c:v>
                </c:pt>
                <c:pt idx="12">
                  <c:v>532</c:v>
                </c:pt>
              </c:numCache>
            </c:numRef>
          </c:val>
          <c:extLst>
            <c:ext xmlns:c16="http://schemas.microsoft.com/office/drawing/2014/chart" uri="{C3380CC4-5D6E-409C-BE32-E72D297353CC}">
              <c16:uniqueId val="{00000008-C064-4BE7-BD84-2FE46675910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064-4BE7-BD84-2FE46675910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2534</c:v>
                </c:pt>
                <c:pt idx="3">
                  <c:v>2929</c:v>
                </c:pt>
                <c:pt idx="6">
                  <c:v>3085</c:v>
                </c:pt>
                <c:pt idx="9">
                  <c:v>3404</c:v>
                </c:pt>
                <c:pt idx="12">
                  <c:v>3463</c:v>
                </c:pt>
              </c:numCache>
            </c:numRef>
          </c:val>
          <c:extLst>
            <c:ext xmlns:c16="http://schemas.microsoft.com/office/drawing/2014/chart" uri="{C3380CC4-5D6E-409C-BE32-E72D297353CC}">
              <c16:uniqueId val="{0000000A-C064-4BE7-BD84-2FE46675910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1467</c:v>
                </c:pt>
                <c:pt idx="2">
                  <c:v>#N/A</c:v>
                </c:pt>
                <c:pt idx="3">
                  <c:v>#N/A</c:v>
                </c:pt>
                <c:pt idx="4">
                  <c:v>493</c:v>
                </c:pt>
                <c:pt idx="5">
                  <c:v>#N/A</c:v>
                </c:pt>
                <c:pt idx="6">
                  <c:v>#N/A</c:v>
                </c:pt>
                <c:pt idx="7">
                  <c:v>756</c:v>
                </c:pt>
                <c:pt idx="8">
                  <c:v>#N/A</c:v>
                </c:pt>
                <c:pt idx="9">
                  <c:v>#N/A</c:v>
                </c:pt>
                <c:pt idx="10">
                  <c:v>1029</c:v>
                </c:pt>
                <c:pt idx="11">
                  <c:v>#N/A</c:v>
                </c:pt>
                <c:pt idx="12">
                  <c:v>#N/A</c:v>
                </c:pt>
                <c:pt idx="13">
                  <c:v>989</c:v>
                </c:pt>
                <c:pt idx="14">
                  <c:v>#N/A</c:v>
                </c:pt>
              </c:numCache>
            </c:numRef>
          </c:val>
          <c:smooth val="0"/>
          <c:extLst>
            <c:ext xmlns:c16="http://schemas.microsoft.com/office/drawing/2014/chart" uri="{C3380CC4-5D6E-409C-BE32-E72D297353CC}">
              <c16:uniqueId val="{0000000B-C064-4BE7-BD84-2FE46675910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186</c:v>
                </c:pt>
                <c:pt idx="1">
                  <c:v>197</c:v>
                </c:pt>
                <c:pt idx="2">
                  <c:v>178</c:v>
                </c:pt>
              </c:numCache>
            </c:numRef>
          </c:val>
          <c:extLst>
            <c:ext xmlns:c16="http://schemas.microsoft.com/office/drawing/2014/chart" uri="{C3380CC4-5D6E-409C-BE32-E72D297353CC}">
              <c16:uniqueId val="{00000000-D05B-44C1-AD25-516CBDA236D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30</c:v>
                </c:pt>
                <c:pt idx="1">
                  <c:v>30</c:v>
                </c:pt>
                <c:pt idx="2">
                  <c:v>66</c:v>
                </c:pt>
              </c:numCache>
            </c:numRef>
          </c:val>
          <c:extLst>
            <c:ext xmlns:c16="http://schemas.microsoft.com/office/drawing/2014/chart" uri="{C3380CC4-5D6E-409C-BE32-E72D297353CC}">
              <c16:uniqueId val="{00000001-D05B-44C1-AD25-516CBDA236D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47</c:v>
                </c:pt>
                <c:pt idx="1">
                  <c:v>48</c:v>
                </c:pt>
                <c:pt idx="2">
                  <c:v>39</c:v>
                </c:pt>
              </c:numCache>
            </c:numRef>
          </c:val>
          <c:extLst>
            <c:ext xmlns:c16="http://schemas.microsoft.com/office/drawing/2014/chart" uri="{C3380CC4-5D6E-409C-BE32-E72D297353CC}">
              <c16:uniqueId val="{00000002-D05B-44C1-AD25-516CBDA236D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沖縄県伊平屋村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は増加傾向にある。今後は大型建設事業等建設に伴い公債費の償還が始まるため上昇が見込まれる。基準財政需要額に算入される地方債を活用し事業構築を行い、算入公債費の減少を最小限に抑制し公債費の健全化を図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沖縄県伊平屋村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将来負担額については、一般会計等に係る地方債の現在高が対前年度</a:t>
          </a:r>
          <a:r>
            <a:rPr kumimoji="1" lang="en-US" altLang="ja-JP" sz="1100" b="0" i="0" baseline="0">
              <a:solidFill>
                <a:schemeClr val="dk1"/>
              </a:solidFill>
              <a:effectLst/>
              <a:latin typeface="+mn-lt"/>
              <a:ea typeface="+mn-ea"/>
              <a:cs typeface="+mn-cs"/>
            </a:rPr>
            <a:t>59</a:t>
          </a:r>
          <a:r>
            <a:rPr kumimoji="1" lang="ja-JP" altLang="ja-JP" sz="1100" b="0" i="0" baseline="0">
              <a:solidFill>
                <a:schemeClr val="dk1"/>
              </a:solidFill>
              <a:effectLst/>
              <a:latin typeface="+mn-lt"/>
              <a:ea typeface="+mn-ea"/>
              <a:cs typeface="+mn-cs"/>
            </a:rPr>
            <a:t>百万円増、充当可能財源等において、充当可能特定歳入</a:t>
          </a:r>
          <a:r>
            <a:rPr kumimoji="1" lang="en-US" altLang="ja-JP" sz="1100" b="0" i="0" baseline="0">
              <a:solidFill>
                <a:schemeClr val="dk1"/>
              </a:solidFill>
              <a:effectLst/>
              <a:latin typeface="+mn-lt"/>
              <a:ea typeface="+mn-ea"/>
              <a:cs typeface="+mn-cs"/>
            </a:rPr>
            <a:t>16</a:t>
          </a:r>
          <a:r>
            <a:rPr kumimoji="1" lang="ja-JP" altLang="ja-JP" sz="1100" b="0" i="0" baseline="0">
              <a:solidFill>
                <a:schemeClr val="dk1"/>
              </a:solidFill>
              <a:effectLst/>
              <a:latin typeface="+mn-lt"/>
              <a:ea typeface="+mn-ea"/>
              <a:cs typeface="+mn-cs"/>
            </a:rPr>
            <a:t>百万円、基準財政需要額算入見込額</a:t>
          </a:r>
          <a:r>
            <a:rPr kumimoji="1" lang="en-US" altLang="ja-JP" sz="1100" b="0" i="0" baseline="0">
              <a:solidFill>
                <a:schemeClr val="dk1"/>
              </a:solidFill>
              <a:effectLst/>
              <a:latin typeface="+mn-lt"/>
              <a:ea typeface="+mn-ea"/>
              <a:cs typeface="+mn-cs"/>
            </a:rPr>
            <a:t>31</a:t>
          </a:r>
          <a:r>
            <a:rPr kumimoji="1" lang="ja-JP" altLang="ja-JP" sz="1100" b="0" i="0" baseline="0">
              <a:solidFill>
                <a:schemeClr val="dk1"/>
              </a:solidFill>
              <a:effectLst/>
              <a:latin typeface="+mn-lt"/>
              <a:ea typeface="+mn-ea"/>
              <a:cs typeface="+mn-cs"/>
            </a:rPr>
            <a:t>百万円増加したことにより、将来負担比率の分子となる数値は対前年度比で</a:t>
          </a:r>
          <a:r>
            <a:rPr kumimoji="1" lang="en-US" altLang="ja-JP" sz="1100" b="0" i="0" baseline="0">
              <a:solidFill>
                <a:schemeClr val="dk1"/>
              </a:solidFill>
              <a:effectLst/>
              <a:latin typeface="+mn-lt"/>
              <a:ea typeface="+mn-ea"/>
              <a:cs typeface="+mn-cs"/>
            </a:rPr>
            <a:t>40</a:t>
          </a:r>
          <a:r>
            <a:rPr kumimoji="1" lang="ja-JP" altLang="ja-JP" sz="1100" b="0" i="0" baseline="0">
              <a:solidFill>
                <a:schemeClr val="dk1"/>
              </a:solidFill>
              <a:effectLst/>
              <a:latin typeface="+mn-lt"/>
              <a:ea typeface="+mn-ea"/>
              <a:cs typeface="+mn-cs"/>
            </a:rPr>
            <a:t>百万円減少した。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今後、緊急的な財政需要や公共施設等の更新に備えるため、計画的な基金の積立を行い、将来負担比率の健全性を図る。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沖縄県伊平屋村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前年度より、財政調整基金は１９百万円減、減債基金は、３６百万円増、その他特定目的基金は９百万減、全体としては微増となった。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今後の方針としては、計画的な財政運営を実施するために、長寿命化計画を策定し、施設関連の大型修繕に優先順位をつけ、緊急性が高いものから順次修繕し、施設管理・施設維持を行い、歳出を抑制する。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育英資金積立：基金を原資とし、教育活動の充実を図る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ちゅら島応援基金（ふるさと納税）：基金を原資とし、産業振興及び魅力ある観光地づくりに関する事業を支援</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産業振興総合推進対策資金貸付基金：基金を原資とし、新規産業に資する事業者へ支援</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ちゅら島応援基金</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コープネット</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：基金を原資とし、産業振興及び魅力ある観光地づくりに関する事業を支援</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森林環境譲与税：毎年交付される森林環境譲与税を積み立てたもの</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育英基金は取崩しを行ったことにより減額となった。ちゅら島応援基金</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コープネット</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ふるさと納税</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は、積立と取り崩しを行っているため、微減となっている。森林環境譲与税基金は少額ながら積立のみで、微増である。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森林環境譲与税基金は交付されるものを積立し、一定額になったら取り崩して事業費に充てる予定であるが、毎年の交付額が少額であるため、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年以上は積立のみとなる見通しである。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ちゅら島応援基金</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コープネット</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ふるさと納税</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チーム黒糖</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は、寄付で入った収入に応じて積立し、各事業費に充てて予算化して取り崩しており、今後も継続して同様の運用をしていくこととしている。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剰余金の一部を積立したが、特別会計への操出金及び単独事業経費に取り崩したことにより微減となった</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公共施設等の老朽化に伴う改築、修繕等の費用が増加することが見込まれることから、さらなる財政運営の効率化に努める。</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剰余金を積み立てたことにより増額となった</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地方債の償還計画を踏まえ必要に応じて活用する。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沖縄県伊平屋村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1,205
1,193
21.82
3,251,954
2,909,036
295,836
1,306,447
3,462,825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前年度と同指数となっている。依然として類似団体平均値を下回っている。人口減少に伴う過疎化や少子高齢化、労働人口の減少により、税収の減少など自主財源が乏しい財政構造となっている。村内に中心となる基幹産業がないことも財政基盤が弱い要因と考える。今後は事務事業の見直しをと経費の抑制による歳出の削減を図るとともに、滞納整理など税収や財産収入の徴収率を向上に努めることで財政の健全化を図る。</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130628</xdr:rowOff>
    </xdr:from>
    <xdr:to>
      <xdr:col>23</xdr:col>
      <xdr:colOff>133350</xdr:colOff>
      <xdr:row>44</xdr:row>
      <xdr:rowOff>130628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7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130628</xdr:rowOff>
    </xdr:from>
    <xdr:to>
      <xdr:col>19</xdr:col>
      <xdr:colOff>133350</xdr:colOff>
      <xdr:row>44</xdr:row>
      <xdr:rowOff>130628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130628</xdr:rowOff>
    </xdr:from>
    <xdr:to>
      <xdr:col>15</xdr:col>
      <xdr:colOff>82550</xdr:colOff>
      <xdr:row>44</xdr:row>
      <xdr:rowOff>130628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112485</xdr:rowOff>
    </xdr:from>
    <xdr:to>
      <xdr:col>15</xdr:col>
      <xdr:colOff>133350</xdr:colOff>
      <xdr:row>43</xdr:row>
      <xdr:rowOff>42635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52812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130628</xdr:rowOff>
    </xdr:from>
    <xdr:to>
      <xdr:col>11</xdr:col>
      <xdr:colOff>31750</xdr:colOff>
      <xdr:row>44</xdr:row>
      <xdr:rowOff>147865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744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79828</xdr:rowOff>
    </xdr:from>
    <xdr:to>
      <xdr:col>23</xdr:col>
      <xdr:colOff>184150</xdr:colOff>
      <xdr:row>45</xdr:row>
      <xdr:rowOff>9978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147155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79828</xdr:rowOff>
    </xdr:from>
    <xdr:to>
      <xdr:col>19</xdr:col>
      <xdr:colOff>184150</xdr:colOff>
      <xdr:row>45</xdr:row>
      <xdr:rowOff>9978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166205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79828</xdr:rowOff>
    </xdr:from>
    <xdr:to>
      <xdr:col>15</xdr:col>
      <xdr:colOff>133350</xdr:colOff>
      <xdr:row>45</xdr:row>
      <xdr:rowOff>9978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166205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79828</xdr:rowOff>
    </xdr:from>
    <xdr:to>
      <xdr:col>11</xdr:col>
      <xdr:colOff>82550</xdr:colOff>
      <xdr:row>45</xdr:row>
      <xdr:rowOff>9978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166205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97065</xdr:rowOff>
    </xdr:from>
    <xdr:to>
      <xdr:col>7</xdr:col>
      <xdr:colOff>31750</xdr:colOff>
      <xdr:row>45</xdr:row>
      <xdr:rowOff>27215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11992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前年から</a:t>
          </a:r>
          <a:r>
            <a:rPr kumimoji="1" lang="en-US" altLang="ja-JP" sz="1100" b="0" i="0" baseline="0">
              <a:solidFill>
                <a:schemeClr val="dk1"/>
              </a:solidFill>
              <a:effectLst/>
              <a:latin typeface="+mn-lt"/>
              <a:ea typeface="+mn-ea"/>
              <a:cs typeface="+mn-cs"/>
            </a:rPr>
            <a:t>4.32</a:t>
          </a:r>
          <a:r>
            <a:rPr kumimoji="1" lang="ja-JP" altLang="ja-JP" sz="1100" b="0" i="0" baseline="0">
              <a:solidFill>
                <a:schemeClr val="dk1"/>
              </a:solidFill>
              <a:effectLst/>
              <a:latin typeface="+mn-lt"/>
              <a:ea typeface="+mn-ea"/>
              <a:cs typeface="+mn-cs"/>
            </a:rPr>
            <a:t>ポイント減少してはいる。類似団体平均値も</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ポイント下回っている。しかし、公債費が大型事業建設に伴い増発行したことにより増加している。公債費が</a:t>
          </a:r>
          <a:r>
            <a:rPr kumimoji="1" lang="en-US" altLang="ja-JP" sz="1100" b="0" i="0" baseline="0">
              <a:solidFill>
                <a:schemeClr val="dk1"/>
              </a:solidFill>
              <a:effectLst/>
              <a:latin typeface="+mn-lt"/>
              <a:ea typeface="+mn-ea"/>
              <a:cs typeface="+mn-cs"/>
            </a:rPr>
            <a:t>17.7</a:t>
          </a:r>
          <a:r>
            <a:rPr kumimoji="1" lang="ja-JP" altLang="ja-JP" sz="1100" b="0" i="0" baseline="0">
              <a:solidFill>
                <a:schemeClr val="dk1"/>
              </a:solidFill>
              <a:effectLst/>
              <a:latin typeface="+mn-lt"/>
              <a:ea typeface="+mn-ea"/>
              <a:cs typeface="+mn-cs"/>
            </a:rPr>
            <a:t>％と高い水準にあるため新発債等の抑制に努める。今後も継続した事務事業の見直し等義務的経費の削減に努め現在の水準を維持する。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52494</xdr:rowOff>
    </xdr:from>
    <xdr:to>
      <xdr:col>23</xdr:col>
      <xdr:colOff>133350</xdr:colOff>
      <xdr:row>63</xdr:row>
      <xdr:rowOff>53975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682394"/>
          <a:ext cx="838200" cy="17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53975</xdr:rowOff>
    </xdr:from>
    <xdr:to>
      <xdr:col>19</xdr:col>
      <xdr:colOff>133350</xdr:colOff>
      <xdr:row>63</xdr:row>
      <xdr:rowOff>98213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855325"/>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75565</xdr:rowOff>
    </xdr:from>
    <xdr:to>
      <xdr:col>19</xdr:col>
      <xdr:colOff>184150</xdr:colOff>
      <xdr:row>64</xdr:row>
      <xdr:rowOff>5715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161942</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6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45931</xdr:rowOff>
    </xdr:from>
    <xdr:to>
      <xdr:col>15</xdr:col>
      <xdr:colOff>82550</xdr:colOff>
      <xdr:row>63</xdr:row>
      <xdr:rowOff>98213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847281"/>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115781</xdr:rowOff>
    </xdr:from>
    <xdr:to>
      <xdr:col>15</xdr:col>
      <xdr:colOff>133350</xdr:colOff>
      <xdr:row>64</xdr:row>
      <xdr:rowOff>45931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30708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45931</xdr:rowOff>
    </xdr:from>
    <xdr:to>
      <xdr:col>11</xdr:col>
      <xdr:colOff>31750</xdr:colOff>
      <xdr:row>64</xdr:row>
      <xdr:rowOff>23283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847281"/>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19914</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18221</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3175</xdr:rowOff>
    </xdr:from>
    <xdr:to>
      <xdr:col>19</xdr:col>
      <xdr:colOff>184150</xdr:colOff>
      <xdr:row>63</xdr:row>
      <xdr:rowOff>104775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114952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57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47413</xdr:rowOff>
    </xdr:from>
    <xdr:to>
      <xdr:col>15</xdr:col>
      <xdr:colOff>133350</xdr:colOff>
      <xdr:row>63</xdr:row>
      <xdr:rowOff>149013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159190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166581</xdr:rowOff>
    </xdr:from>
    <xdr:to>
      <xdr:col>11</xdr:col>
      <xdr:colOff>82550</xdr:colOff>
      <xdr:row>63</xdr:row>
      <xdr:rowOff>96731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106908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56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143933</xdr:rowOff>
    </xdr:from>
    <xdr:to>
      <xdr:col>7</xdr:col>
      <xdr:colOff>31750</xdr:colOff>
      <xdr:row>64</xdr:row>
      <xdr:rowOff>74083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58860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[942,335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人件費、物件費及び維持補修費の合計額の人口１人当たりの金額が前年より</a:t>
          </a:r>
          <a:r>
            <a:rPr kumimoji="1" lang="en-US" altLang="ja-JP" sz="1100">
              <a:solidFill>
                <a:schemeClr val="dk1"/>
              </a:solidFill>
              <a:effectLst/>
              <a:latin typeface="+mn-lt"/>
              <a:ea typeface="+mn-ea"/>
              <a:cs typeface="+mn-cs"/>
            </a:rPr>
            <a:t>72,318</a:t>
          </a:r>
          <a:r>
            <a:rPr kumimoji="1" lang="ja-JP" altLang="ja-JP" sz="1100">
              <a:solidFill>
                <a:schemeClr val="dk1"/>
              </a:solidFill>
              <a:effectLst/>
              <a:latin typeface="+mn-lt"/>
              <a:ea typeface="+mn-ea"/>
              <a:cs typeface="+mn-cs"/>
            </a:rPr>
            <a:t>円増加した。依然として類似団体平均を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倍近く上回っている。物件費においては、ごみ処理施設や保育所などの公共施設に係る維持管理等の運営費用などが要因である。民間でも実施可能なものについては積極的に活用を図り、コスト削減に努める。また、人件費においては、職員の年齢構成に偏りがあるため、今後、退職による新規職員の補充については定員管理を含め検討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167841</xdr:rowOff>
    </xdr:from>
    <xdr:to>
      <xdr:col>23</xdr:col>
      <xdr:colOff>133350</xdr:colOff>
      <xdr:row>84</xdr:row>
      <xdr:rowOff>79488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398191"/>
          <a:ext cx="838200" cy="8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141415</xdr:rowOff>
    </xdr:from>
    <xdr:to>
      <xdr:col>19</xdr:col>
      <xdr:colOff>133350</xdr:colOff>
      <xdr:row>83</xdr:row>
      <xdr:rowOff>167841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371765"/>
          <a:ext cx="889000" cy="2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113001</xdr:rowOff>
    </xdr:from>
    <xdr:to>
      <xdr:col>19</xdr:col>
      <xdr:colOff>184150</xdr:colOff>
      <xdr:row>81</xdr:row>
      <xdr:rowOff>43151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2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53328</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597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90132</xdr:rowOff>
    </xdr:from>
    <xdr:to>
      <xdr:col>15</xdr:col>
      <xdr:colOff>82550</xdr:colOff>
      <xdr:row>83</xdr:row>
      <xdr:rowOff>141415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320482"/>
          <a:ext cx="889000" cy="5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55443</xdr:rowOff>
    </xdr:from>
    <xdr:to>
      <xdr:col>15</xdr:col>
      <xdr:colOff>133350</xdr:colOff>
      <xdr:row>80</xdr:row>
      <xdr:rowOff>157043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77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167220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54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90132</xdr:rowOff>
    </xdr:from>
    <xdr:to>
      <xdr:col>11</xdr:col>
      <xdr:colOff>31750</xdr:colOff>
      <xdr:row>83</xdr:row>
      <xdr:rowOff>127296</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4320482"/>
          <a:ext cx="889000" cy="3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54727</xdr:rowOff>
    </xdr:from>
    <xdr:to>
      <xdr:col>11</xdr:col>
      <xdr:colOff>82550</xdr:colOff>
      <xdr:row>80</xdr:row>
      <xdr:rowOff>156327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7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166504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5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39421</xdr:rowOff>
    </xdr:from>
    <xdr:to>
      <xdr:col>7</xdr:col>
      <xdr:colOff>31750</xdr:colOff>
      <xdr:row>80</xdr:row>
      <xdr:rowOff>141021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7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151198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5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28688</xdr:rowOff>
    </xdr:from>
    <xdr:to>
      <xdr:col>23</xdr:col>
      <xdr:colOff>184150</xdr:colOff>
      <xdr:row>84</xdr:row>
      <xdr:rowOff>130288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43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765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40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117041</xdr:rowOff>
    </xdr:from>
    <xdr:to>
      <xdr:col>19</xdr:col>
      <xdr:colOff>184150</xdr:colOff>
      <xdr:row>84</xdr:row>
      <xdr:rowOff>47191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34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31968</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433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90615</xdr:rowOff>
    </xdr:from>
    <xdr:to>
      <xdr:col>15</xdr:col>
      <xdr:colOff>133350</xdr:colOff>
      <xdr:row>84</xdr:row>
      <xdr:rowOff>20765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32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5542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40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39332</xdr:rowOff>
    </xdr:from>
    <xdr:to>
      <xdr:col>11</xdr:col>
      <xdr:colOff>82550</xdr:colOff>
      <xdr:row>83</xdr:row>
      <xdr:rowOff>140932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26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125709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35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76496</xdr:rowOff>
    </xdr:from>
    <xdr:to>
      <xdr:col>7</xdr:col>
      <xdr:colOff>31750</xdr:colOff>
      <xdr:row>84</xdr:row>
      <xdr:rowOff>6646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30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162873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39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類以団体平均より下回っている。前年度と比較しも同等である。今後も継続的に給与の適正化に努める。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43814</xdr:rowOff>
    </xdr:from>
    <xdr:to>
      <xdr:col>81</xdr:col>
      <xdr:colOff>44450</xdr:colOff>
      <xdr:row>85</xdr:row>
      <xdr:rowOff>43814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6170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43814</xdr:rowOff>
    </xdr:from>
    <xdr:to>
      <xdr:col>77</xdr:col>
      <xdr:colOff>44450</xdr:colOff>
      <xdr:row>85</xdr:row>
      <xdr:rowOff>49848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617064"/>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135255</xdr:rowOff>
    </xdr:from>
    <xdr:to>
      <xdr:col>77</xdr:col>
      <xdr:colOff>95250</xdr:colOff>
      <xdr:row>87</xdr:row>
      <xdr:rowOff>65405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50182</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148907</xdr:rowOff>
    </xdr:from>
    <xdr:to>
      <xdr:col>72</xdr:col>
      <xdr:colOff>203200</xdr:colOff>
      <xdr:row>85</xdr:row>
      <xdr:rowOff>49848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550707"/>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117157</xdr:rowOff>
    </xdr:from>
    <xdr:to>
      <xdr:col>73</xdr:col>
      <xdr:colOff>44450</xdr:colOff>
      <xdr:row>87</xdr:row>
      <xdr:rowOff>47307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32084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94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94614</xdr:rowOff>
    </xdr:from>
    <xdr:to>
      <xdr:col>68</xdr:col>
      <xdr:colOff>152400</xdr:colOff>
      <xdr:row>84</xdr:row>
      <xdr:rowOff>148907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496414"/>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164464</xdr:rowOff>
    </xdr:from>
    <xdr:to>
      <xdr:col>81</xdr:col>
      <xdr:colOff>95250</xdr:colOff>
      <xdr:row>85</xdr:row>
      <xdr:rowOff>94614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9541</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41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164464</xdr:rowOff>
    </xdr:from>
    <xdr:to>
      <xdr:col>77</xdr:col>
      <xdr:colOff>95250</xdr:colOff>
      <xdr:row>85</xdr:row>
      <xdr:rowOff>94614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104791</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335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170498</xdr:rowOff>
    </xdr:from>
    <xdr:to>
      <xdr:col>73</xdr:col>
      <xdr:colOff>44450</xdr:colOff>
      <xdr:row>85</xdr:row>
      <xdr:rowOff>100648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5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110825</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34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98107</xdr:rowOff>
    </xdr:from>
    <xdr:to>
      <xdr:col>68</xdr:col>
      <xdr:colOff>203200</xdr:colOff>
      <xdr:row>85</xdr:row>
      <xdr:rowOff>28257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49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38434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2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43814</xdr:rowOff>
    </xdr:from>
    <xdr:to>
      <xdr:col>64</xdr:col>
      <xdr:colOff>152400</xdr:colOff>
      <xdr:row>84</xdr:row>
      <xdr:rowOff>145414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44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155591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21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前年度比で</a:t>
          </a:r>
          <a:r>
            <a:rPr kumimoji="1" lang="en-US" altLang="ja-JP" sz="1100" b="0" i="0" baseline="0">
              <a:solidFill>
                <a:schemeClr val="dk1"/>
              </a:solidFill>
              <a:effectLst/>
              <a:latin typeface="+mn-lt"/>
              <a:ea typeface="+mn-ea"/>
              <a:cs typeface="+mn-cs"/>
            </a:rPr>
            <a:t>0.17</a:t>
          </a:r>
          <a:r>
            <a:rPr kumimoji="1" lang="ja-JP" altLang="ja-JP" sz="1100" b="0" i="0" baseline="0">
              <a:solidFill>
                <a:schemeClr val="dk1"/>
              </a:solidFill>
              <a:effectLst/>
              <a:latin typeface="+mn-lt"/>
              <a:ea typeface="+mn-ea"/>
              <a:cs typeface="+mn-cs"/>
            </a:rPr>
            <a:t>人上昇した。離島・過疎地域離島・過疎地域という特殊地域においても、他団体と変わらない充実した住民サービスを確保するため、類似団体を上回る職員数で推移している。今後の財政状況も考慮し、事務事業の見直し等により適正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40060</xdr:rowOff>
    </xdr:from>
    <xdr:to>
      <xdr:col>81</xdr:col>
      <xdr:colOff>44450</xdr:colOff>
      <xdr:row>64</xdr:row>
      <xdr:rowOff>45920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1012860"/>
          <a:ext cx="8382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40060</xdr:rowOff>
    </xdr:from>
    <xdr:to>
      <xdr:col>77</xdr:col>
      <xdr:colOff>44450</xdr:colOff>
      <xdr:row>64</xdr:row>
      <xdr:rowOff>43852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1012860"/>
          <a:ext cx="8890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119507</xdr:rowOff>
    </xdr:from>
    <xdr:to>
      <xdr:col>77</xdr:col>
      <xdr:colOff>95250</xdr:colOff>
      <xdr:row>60</xdr:row>
      <xdr:rowOff>49657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2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59834</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03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54664</xdr:rowOff>
    </xdr:from>
    <xdr:to>
      <xdr:col>72</xdr:col>
      <xdr:colOff>203200</xdr:colOff>
      <xdr:row>64</xdr:row>
      <xdr:rowOff>43852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856014"/>
          <a:ext cx="889000" cy="16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97790</xdr:rowOff>
    </xdr:from>
    <xdr:to>
      <xdr:col>73</xdr:col>
      <xdr:colOff>44450</xdr:colOff>
      <xdr:row>60</xdr:row>
      <xdr:rowOff>27940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38117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54664</xdr:rowOff>
    </xdr:from>
    <xdr:to>
      <xdr:col>68</xdr:col>
      <xdr:colOff>152400</xdr:colOff>
      <xdr:row>63</xdr:row>
      <xdr:rowOff>102580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856014"/>
          <a:ext cx="889000" cy="4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86759</xdr:rowOff>
    </xdr:from>
    <xdr:to>
      <xdr:col>68</xdr:col>
      <xdr:colOff>203200</xdr:colOff>
      <xdr:row>60</xdr:row>
      <xdr:rowOff>16909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02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27086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997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72971</xdr:rowOff>
    </xdr:from>
    <xdr:to>
      <xdr:col>64</xdr:col>
      <xdr:colOff>152400</xdr:colOff>
      <xdr:row>60</xdr:row>
      <xdr:rowOff>3121</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18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13298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995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166570</xdr:rowOff>
    </xdr:from>
    <xdr:to>
      <xdr:col>81</xdr:col>
      <xdr:colOff>95250</xdr:colOff>
      <xdr:row>64</xdr:row>
      <xdr:rowOff>96720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96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138647</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9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160710</xdr:rowOff>
    </xdr:from>
    <xdr:to>
      <xdr:col>77</xdr:col>
      <xdr:colOff>95250</xdr:colOff>
      <xdr:row>64</xdr:row>
      <xdr:rowOff>90860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96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75637</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1048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164502</xdr:rowOff>
    </xdr:from>
    <xdr:to>
      <xdr:col>73</xdr:col>
      <xdr:colOff>44450</xdr:colOff>
      <xdr:row>64</xdr:row>
      <xdr:rowOff>94652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96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79429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105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3864</xdr:rowOff>
    </xdr:from>
    <xdr:to>
      <xdr:col>68</xdr:col>
      <xdr:colOff>203200</xdr:colOff>
      <xdr:row>63</xdr:row>
      <xdr:rowOff>105464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80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90241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89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51780</xdr:rowOff>
    </xdr:from>
    <xdr:to>
      <xdr:col>64</xdr:col>
      <xdr:colOff>152400</xdr:colOff>
      <xdr:row>63</xdr:row>
      <xdr:rowOff>153380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85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138157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93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実質公債比率については、対前年度比で</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ポイント改善され、類似団体平均値と比較しても低い数値となっている。しかし、据え置き期間で公債費が底を打ったための値であり今後は普通建設事業に係る地方債の償還が発生していく見込みのため、実質公債比率の上昇に留意する必要がある。今後は予定している普通建設事業の見直しを図り、起債依存型の事業実施の見直し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169756</xdr:rowOff>
    </xdr:from>
    <xdr:to>
      <xdr:col>81</xdr:col>
      <xdr:colOff>44450</xdr:colOff>
      <xdr:row>40</xdr:row>
      <xdr:rowOff>30480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685630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94827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88848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94827</xdr:rowOff>
    </xdr:from>
    <xdr:to>
      <xdr:col>72</xdr:col>
      <xdr:colOff>203200</xdr:colOff>
      <xdr:row>40</xdr:row>
      <xdr:rowOff>159173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9528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159173</xdr:rowOff>
    </xdr:from>
    <xdr:to>
      <xdr:col>68</xdr:col>
      <xdr:colOff>152400</xdr:colOff>
      <xdr:row>41</xdr:row>
      <xdr:rowOff>100330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01717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135483</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6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151130</xdr:rowOff>
    </xdr:from>
    <xdr:to>
      <xdr:col>77</xdr:col>
      <xdr:colOff>95250</xdr:colOff>
      <xdr:row>40</xdr:row>
      <xdr:rowOff>81280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44027</xdr:rowOff>
    </xdr:from>
    <xdr:to>
      <xdr:col>73</xdr:col>
      <xdr:colOff>44450</xdr:colOff>
      <xdr:row>40</xdr:row>
      <xdr:rowOff>145627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155804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108373</xdr:rowOff>
    </xdr:from>
    <xdr:to>
      <xdr:col>68</xdr:col>
      <xdr:colOff>203200</xdr:colOff>
      <xdr:row>41</xdr:row>
      <xdr:rowOff>38523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23300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国平均値及び沖縄平均値と比較しても高い値となっている。それは、大規模な建設事業の実施に伴う地方債の発行によるものである。また、今後は施設の老朽化に伴う改築等も見込まれることから、事業実施の適正化を図り、財政健全化に努める。新規事業の実施等についても総点検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19</xdr:row>
      <xdr:rowOff>90221</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451100"/>
          <a:ext cx="0" cy="8966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62298</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31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19</xdr:row>
      <xdr:rowOff>90221</xdr:rowOff>
    </xdr:from>
    <xdr:to>
      <xdr:col>81</xdr:col>
      <xdr:colOff>133350</xdr:colOff>
      <xdr:row>19</xdr:row>
      <xdr:rowOff>90221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3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90221</xdr:rowOff>
    </xdr:from>
    <xdr:to>
      <xdr:col>81</xdr:col>
      <xdr:colOff>44450</xdr:colOff>
      <xdr:row>20</xdr:row>
      <xdr:rowOff>50038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3347771"/>
          <a:ext cx="838200" cy="13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161290</xdr:rowOff>
    </xdr:from>
    <xdr:to>
      <xdr:col>77</xdr:col>
      <xdr:colOff>44450</xdr:colOff>
      <xdr:row>20</xdr:row>
      <xdr:rowOff>50038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3247390"/>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39319</xdr:rowOff>
    </xdr:from>
    <xdr:to>
      <xdr:col>72</xdr:col>
      <xdr:colOff>203200</xdr:colOff>
      <xdr:row>18</xdr:row>
      <xdr:rowOff>161290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953969"/>
          <a:ext cx="889000" cy="29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39319</xdr:rowOff>
    </xdr:from>
    <xdr:to>
      <xdr:col>68</xdr:col>
      <xdr:colOff>152400</xdr:colOff>
      <xdr:row>23</xdr:row>
      <xdr:rowOff>5740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953969"/>
          <a:ext cx="889000" cy="99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39421</xdr:rowOff>
    </xdr:from>
    <xdr:to>
      <xdr:col>81</xdr:col>
      <xdr:colOff>95250</xdr:colOff>
      <xdr:row>19</xdr:row>
      <xdr:rowOff>141021</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32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106748</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319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170688</xdr:rowOff>
    </xdr:from>
    <xdr:to>
      <xdr:col>77</xdr:col>
      <xdr:colOff>95250</xdr:colOff>
      <xdr:row>20</xdr:row>
      <xdr:rowOff>100838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4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85615</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51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110490</xdr:rowOff>
    </xdr:from>
    <xdr:to>
      <xdr:col>73</xdr:col>
      <xdr:colOff>44450</xdr:colOff>
      <xdr:row>19</xdr:row>
      <xdr:rowOff>40640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25417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28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159969</xdr:rowOff>
    </xdr:from>
    <xdr:to>
      <xdr:col>68</xdr:col>
      <xdr:colOff>203200</xdr:colOff>
      <xdr:row>17</xdr:row>
      <xdr:rowOff>90119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90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74896</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98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126390</xdr:rowOff>
    </xdr:from>
    <xdr:to>
      <xdr:col>64</xdr:col>
      <xdr:colOff>152400</xdr:colOff>
      <xdr:row>23</xdr:row>
      <xdr:rowOff>56540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89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41317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984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沖縄県伊平屋村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1,205
1,193
21.82
3,251,954
2,909,036
295,836
1,306,447
3,462,825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人件費にかかる経常経費は、人口千人当たり職員数が類似団体と比較して高い水準にある。これは、塵芥処理業務、保育所、堆肥センター等の施設運営を直営で行っているために職員数が類委団体平均と比較して多いと、職員の年齢構成に偏りがあるなどの要因により高くなっている。臨時職員数や事務事業の見直しにより適正な定員管理に努め</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人件費の削減に努める。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156718</xdr:rowOff>
    </xdr:from>
    <xdr:to>
      <xdr:col>24</xdr:col>
      <xdr:colOff>25400</xdr:colOff>
      <xdr:row>40</xdr:row>
      <xdr:rowOff>131572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843268"/>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49276</xdr:rowOff>
    </xdr:from>
    <xdr:to>
      <xdr:col>19</xdr:col>
      <xdr:colOff>187325</xdr:colOff>
      <xdr:row>40</xdr:row>
      <xdr:rowOff>131572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9072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3556</xdr:rowOff>
    </xdr:from>
    <xdr:to>
      <xdr:col>15</xdr:col>
      <xdr:colOff>98425</xdr:colOff>
      <xdr:row>40</xdr:row>
      <xdr:rowOff>49276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8615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147574</xdr:rowOff>
    </xdr:from>
    <xdr:to>
      <xdr:col>11</xdr:col>
      <xdr:colOff>9525</xdr:colOff>
      <xdr:row>40</xdr:row>
      <xdr:rowOff>3556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8341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112776</xdr:rowOff>
    </xdr:from>
    <xdr:to>
      <xdr:col>6</xdr:col>
      <xdr:colOff>171450</xdr:colOff>
      <xdr:row>37</xdr:row>
      <xdr:rowOff>42926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53103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105918</xdr:rowOff>
    </xdr:from>
    <xdr:to>
      <xdr:col>24</xdr:col>
      <xdr:colOff>76200</xdr:colOff>
      <xdr:row>40</xdr:row>
      <xdr:rowOff>36068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77995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80772</xdr:rowOff>
    </xdr:from>
    <xdr:to>
      <xdr:col>20</xdr:col>
      <xdr:colOff>38100</xdr:colOff>
      <xdr:row>41</xdr:row>
      <xdr:rowOff>10922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9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167149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702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169926</xdr:rowOff>
    </xdr:from>
    <xdr:to>
      <xdr:col>15</xdr:col>
      <xdr:colOff>149225</xdr:colOff>
      <xdr:row>40</xdr:row>
      <xdr:rowOff>100076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8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84853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94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124206</xdr:rowOff>
    </xdr:from>
    <xdr:to>
      <xdr:col>11</xdr:col>
      <xdr:colOff>60325</xdr:colOff>
      <xdr:row>40</xdr:row>
      <xdr:rowOff>54356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39133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89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96774</xdr:rowOff>
    </xdr:from>
    <xdr:to>
      <xdr:col>6</xdr:col>
      <xdr:colOff>171450</xdr:colOff>
      <xdr:row>40</xdr:row>
      <xdr:rowOff>26924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11701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86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前年度より</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ポイント減少している。沖縄県平均及び類似団体平均をっている下回ってる数値である。今後とも経費削減に向けた取組を強化する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94996</xdr:rowOff>
    </xdr:from>
    <xdr:to>
      <xdr:col>82</xdr:col>
      <xdr:colOff>107950</xdr:colOff>
      <xdr:row>17</xdr:row>
      <xdr:rowOff>56134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38196"/>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56134</xdr:rowOff>
    </xdr:from>
    <xdr:to>
      <xdr:col>78</xdr:col>
      <xdr:colOff>69850</xdr:colOff>
      <xdr:row>17</xdr:row>
      <xdr:rowOff>165862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7078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17</xdr:row>
      <xdr:rowOff>165862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759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161290</xdr:rowOff>
    </xdr:from>
    <xdr:to>
      <xdr:col>69</xdr:col>
      <xdr:colOff>92075</xdr:colOff>
      <xdr:row>18</xdr:row>
      <xdr:rowOff>53848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30759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14241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5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167403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60723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3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5334</xdr:rowOff>
    </xdr:from>
    <xdr:to>
      <xdr:col>78</xdr:col>
      <xdr:colOff>120650</xdr:colOff>
      <xdr:row>17</xdr:row>
      <xdr:rowOff>106934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115062</xdr:rowOff>
    </xdr:from>
    <xdr:to>
      <xdr:col>74</xdr:col>
      <xdr:colOff>31750</xdr:colOff>
      <xdr:row>18</xdr:row>
      <xdr:rowOff>45212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29989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xdr:rowOff>
    </xdr:from>
    <xdr:to>
      <xdr:col>65</xdr:col>
      <xdr:colOff>53975</xdr:colOff>
      <xdr:row>18</xdr:row>
      <xdr:rowOff>104648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89425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前年度比</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ポイント減少している。類似団体と比較すると最上位の数値となっている。人口減と合わせた対象者の減による。少子高齢化及び人口減少は年々深刻化しており、社会保障支援費の増大は避けられないことから、今後は社会福祉全体の動向に注視し、適正化に努める。</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110672</xdr:rowOff>
    </xdr:from>
    <xdr:to>
      <xdr:col>24</xdr:col>
      <xdr:colOff>25400</xdr:colOff>
      <xdr:row>53</xdr:row>
      <xdr:rowOff>37193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0260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37193</xdr:rowOff>
    </xdr:from>
    <xdr:to>
      <xdr:col>19</xdr:col>
      <xdr:colOff>187325</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1240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2722</xdr:rowOff>
    </xdr:from>
    <xdr:to>
      <xdr:col>20</xdr:col>
      <xdr:colOff>38100</xdr:colOff>
      <xdr:row>55</xdr:row>
      <xdr:rowOff>104322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89099</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1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53522</xdr:rowOff>
    </xdr:from>
    <xdr:to>
      <xdr:col>15</xdr:col>
      <xdr:colOff>98425</xdr:colOff>
      <xdr:row>53</xdr:row>
      <xdr:rowOff>118835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1403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118835</xdr:rowOff>
    </xdr:from>
    <xdr:to>
      <xdr:col>11</xdr:col>
      <xdr:colOff>9525</xdr:colOff>
      <xdr:row>54</xdr:row>
      <xdr:rowOff>61685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2056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59872</xdr:rowOff>
    </xdr:from>
    <xdr:to>
      <xdr:col>24</xdr:col>
      <xdr:colOff>76200</xdr:colOff>
      <xdr:row>52</xdr:row>
      <xdr:rowOff>161472</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139899</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157843</xdr:rowOff>
    </xdr:from>
    <xdr:to>
      <xdr:col>20</xdr:col>
      <xdr:colOff>38100</xdr:colOff>
      <xdr:row>53</xdr:row>
      <xdr:rowOff>87993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98170</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84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2722</xdr:rowOff>
    </xdr:from>
    <xdr:to>
      <xdr:col>15</xdr:col>
      <xdr:colOff>149225</xdr:colOff>
      <xdr:row>53</xdr:row>
      <xdr:rowOff>104322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114499</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68035</xdr:rowOff>
    </xdr:from>
    <xdr:to>
      <xdr:col>11</xdr:col>
      <xdr:colOff>60325</xdr:colOff>
      <xdr:row>53</xdr:row>
      <xdr:rowOff>169635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8362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前年度から</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ポイント減少している</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沖縄県平均・類似団体平均より下回っている。国民健康保険事業会計の赤字補填操出金や、公営企業会計への操出金等今後いっそうその他の経費の削減に努め普通会計の負担額を減らすよう努める。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149860</xdr:rowOff>
    </xdr:from>
    <xdr:to>
      <xdr:col>82</xdr:col>
      <xdr:colOff>107950</xdr:colOff>
      <xdr:row>55</xdr:row>
      <xdr:rowOff>56134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40816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30988</xdr:rowOff>
    </xdr:from>
    <xdr:to>
      <xdr:col>78</xdr:col>
      <xdr:colOff>69850</xdr:colOff>
      <xdr:row>55</xdr:row>
      <xdr:rowOff>56134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289288"/>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89916</xdr:rowOff>
    </xdr:from>
    <xdr:to>
      <xdr:col>78</xdr:col>
      <xdr:colOff>120650</xdr:colOff>
      <xdr:row>57</xdr:row>
      <xdr:rowOff>20066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4843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30988</xdr:rowOff>
    </xdr:from>
    <xdr:to>
      <xdr:col>73</xdr:col>
      <xdr:colOff>180975</xdr:colOff>
      <xdr:row>54</xdr:row>
      <xdr:rowOff>49276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2892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49276</xdr:rowOff>
    </xdr:from>
    <xdr:to>
      <xdr:col>69</xdr:col>
      <xdr:colOff>92075</xdr:colOff>
      <xdr:row>54</xdr:row>
      <xdr:rowOff>159004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3075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94488</xdr:rowOff>
    </xdr:from>
    <xdr:to>
      <xdr:col>69</xdr:col>
      <xdr:colOff>142875</xdr:colOff>
      <xdr:row>57</xdr:row>
      <xdr:rowOff>24638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9415</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112776</xdr:rowOff>
    </xdr:from>
    <xdr:to>
      <xdr:col>65</xdr:col>
      <xdr:colOff>53975</xdr:colOff>
      <xdr:row>57</xdr:row>
      <xdr:rowOff>42926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27703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99060</xdr:rowOff>
    </xdr:from>
    <xdr:to>
      <xdr:col>82</xdr:col>
      <xdr:colOff>158750</xdr:colOff>
      <xdr:row>55</xdr:row>
      <xdr:rowOff>29210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115587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5334</xdr:rowOff>
    </xdr:from>
    <xdr:to>
      <xdr:col>78</xdr:col>
      <xdr:colOff>120650</xdr:colOff>
      <xdr:row>55</xdr:row>
      <xdr:rowOff>106934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117111</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20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151638</xdr:rowOff>
    </xdr:from>
    <xdr:to>
      <xdr:col>74</xdr:col>
      <xdr:colOff>31750</xdr:colOff>
      <xdr:row>54</xdr:row>
      <xdr:rowOff>81788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2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91965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00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169926</xdr:rowOff>
    </xdr:from>
    <xdr:to>
      <xdr:col>69</xdr:col>
      <xdr:colOff>142875</xdr:colOff>
      <xdr:row>54</xdr:row>
      <xdr:rowOff>100076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25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110253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02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108204</xdr:rowOff>
    </xdr:from>
    <xdr:to>
      <xdr:col>65</xdr:col>
      <xdr:colOff>53975</xdr:colOff>
      <xdr:row>55</xdr:row>
      <xdr:rowOff>38354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3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48531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13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前年度より</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ポイント上昇している。社会保障関係経費の増加等により増加傾向にある。類似団体や全国平均と比べても下回っている。財政状況を鑑み今後も補助費等の適正化を図り、経費の削減に努める。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56134</xdr:rowOff>
    </xdr:from>
    <xdr:to>
      <xdr:col>82</xdr:col>
      <xdr:colOff>107950</xdr:colOff>
      <xdr:row>35</xdr:row>
      <xdr:rowOff>83566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0568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56134</xdr:rowOff>
    </xdr:from>
    <xdr:to>
      <xdr:col>78</xdr:col>
      <xdr:colOff>69850</xdr:colOff>
      <xdr:row>36</xdr:row>
      <xdr:rowOff>53848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05688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36</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1620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74422</xdr:rowOff>
    </xdr:from>
    <xdr:to>
      <xdr:col>69</xdr:col>
      <xdr:colOff>92075</xdr:colOff>
      <xdr:row>35</xdr:row>
      <xdr:rowOff>161290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0751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32766</xdr:rowOff>
    </xdr:from>
    <xdr:to>
      <xdr:col>82</xdr:col>
      <xdr:colOff>158750</xdr:colOff>
      <xdr:row>35</xdr:row>
      <xdr:rowOff>134366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49293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5334</xdr:rowOff>
    </xdr:from>
    <xdr:to>
      <xdr:col>78</xdr:col>
      <xdr:colOff>120650</xdr:colOff>
      <xdr:row>35</xdr:row>
      <xdr:rowOff>106934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117111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110490</xdr:rowOff>
    </xdr:from>
    <xdr:to>
      <xdr:col>69</xdr:col>
      <xdr:colOff>142875</xdr:colOff>
      <xdr:row>36</xdr:row>
      <xdr:rowOff>40640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50817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23622</xdr:rowOff>
    </xdr:from>
    <xdr:to>
      <xdr:col>65</xdr:col>
      <xdr:colOff>53975</xdr:colOff>
      <xdr:row>35</xdr:row>
      <xdr:rowOff>125222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135399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前年度比で</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ポイント改善している。公債費に係る計上収支比率は類以団体平均を</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ポイント下回っている。令和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までの償還の据置期間に該当することによる。さらに、今後は大規模建設事業により多額の起債を発行しており、その償還が始まるため上昇が見込まれる。そのため、事業計画の優先順位等の検討や、地方債の新規発行を伴う普通建設事業を抑制することとし公債費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20320</xdr:rowOff>
    </xdr:from>
    <xdr:to>
      <xdr:col>24</xdr:col>
      <xdr:colOff>25400</xdr:colOff>
      <xdr:row>76</xdr:row>
      <xdr:rowOff>153670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05052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20320</xdr:rowOff>
    </xdr:from>
    <xdr:to>
      <xdr:col>19</xdr:col>
      <xdr:colOff>187325</xdr:colOff>
      <xdr:row>76</xdr:row>
      <xdr:rowOff>58420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050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73661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088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73661</xdr:rowOff>
    </xdr:from>
    <xdr:to>
      <xdr:col>11</xdr:col>
      <xdr:colOff>9525</xdr:colOff>
      <xdr:row>76</xdr:row>
      <xdr:rowOff>138430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1038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xdr:rowOff>
    </xdr:from>
    <xdr:to>
      <xdr:col>11</xdr:col>
      <xdr:colOff>60325</xdr:colOff>
      <xdr:row>76</xdr:row>
      <xdr:rowOff>113030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123207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74947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140970</xdr:rowOff>
    </xdr:from>
    <xdr:to>
      <xdr:col>20</xdr:col>
      <xdr:colOff>38100</xdr:colOff>
      <xdr:row>76</xdr:row>
      <xdr:rowOff>71120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81297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22861</xdr:rowOff>
    </xdr:from>
    <xdr:to>
      <xdr:col>11</xdr:col>
      <xdr:colOff>60325</xdr:colOff>
      <xdr:row>76</xdr:row>
      <xdr:rowOff>124461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109238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87630</xdr:rowOff>
    </xdr:from>
    <xdr:to>
      <xdr:col>6</xdr:col>
      <xdr:colOff>171450</xdr:colOff>
      <xdr:row>77</xdr:row>
      <xdr:rowOff>17780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前年度から</a:t>
          </a:r>
          <a:r>
            <a:rPr kumimoji="1" lang="en-US" altLang="ja-JP" sz="1100" b="0" i="0" baseline="0">
              <a:solidFill>
                <a:schemeClr val="dk1"/>
              </a:solidFill>
              <a:effectLst/>
              <a:latin typeface="+mn-lt"/>
              <a:ea typeface="+mn-ea"/>
              <a:cs typeface="+mn-cs"/>
            </a:rPr>
            <a:t>7.8</a:t>
          </a:r>
          <a:r>
            <a:rPr kumimoji="1" lang="ja-JP" altLang="ja-JP" sz="1100" b="0" i="0" baseline="0">
              <a:solidFill>
                <a:schemeClr val="dk1"/>
              </a:solidFill>
              <a:effectLst/>
              <a:latin typeface="+mn-lt"/>
              <a:ea typeface="+mn-ea"/>
              <a:cs typeface="+mn-cs"/>
            </a:rPr>
            <a:t>ポイント減少している。類似団体平均よりは</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ポイント下回っている。今後も継続して事業の見直しをし、職員数の適正管理に努め、人件費等の削減に努める。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50800</xdr:rowOff>
    </xdr:from>
    <xdr:to>
      <xdr:col>82</xdr:col>
      <xdr:colOff>107950</xdr:colOff>
      <xdr:row>79</xdr:row>
      <xdr:rowOff>5080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25245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5080</xdr:rowOff>
    </xdr:from>
    <xdr:to>
      <xdr:col>78</xdr:col>
      <xdr:colOff>69850</xdr:colOff>
      <xdr:row>79</xdr:row>
      <xdr:rowOff>8889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5496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110489</xdr:rowOff>
    </xdr:from>
    <xdr:to>
      <xdr:col>78</xdr:col>
      <xdr:colOff>120650</xdr:colOff>
      <xdr:row>79</xdr:row>
      <xdr:rowOff>40639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8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50816</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5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115570</xdr:rowOff>
    </xdr:from>
    <xdr:to>
      <xdr:col>73</xdr:col>
      <xdr:colOff>180975</xdr:colOff>
      <xdr:row>79</xdr:row>
      <xdr:rowOff>8889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4886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156211</xdr:rowOff>
    </xdr:from>
    <xdr:to>
      <xdr:col>74</xdr:col>
      <xdr:colOff>31750</xdr:colOff>
      <xdr:row>79</xdr:row>
      <xdr:rowOff>86361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2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71138</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115570</xdr:rowOff>
    </xdr:from>
    <xdr:to>
      <xdr:col>69</xdr:col>
      <xdr:colOff>92075</xdr:colOff>
      <xdr:row>79</xdr:row>
      <xdr:rowOff>20320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4886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137161</xdr:rowOff>
    </xdr:from>
    <xdr:to>
      <xdr:col>65</xdr:col>
      <xdr:colOff>53975</xdr:colOff>
      <xdr:row>79</xdr:row>
      <xdr:rowOff>67311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51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77488</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27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16527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125730</xdr:rowOff>
    </xdr:from>
    <xdr:to>
      <xdr:col>78</xdr:col>
      <xdr:colOff>120650</xdr:colOff>
      <xdr:row>79</xdr:row>
      <xdr:rowOff>55880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40657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129539</xdr:rowOff>
    </xdr:from>
    <xdr:to>
      <xdr:col>74</xdr:col>
      <xdr:colOff>31750</xdr:colOff>
      <xdr:row>79</xdr:row>
      <xdr:rowOff>59689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64770</xdr:rowOff>
    </xdr:from>
    <xdr:to>
      <xdr:col>69</xdr:col>
      <xdr:colOff>142875</xdr:colOff>
      <xdr:row>78</xdr:row>
      <xdr:rowOff>166370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5097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20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140970</xdr:rowOff>
    </xdr:from>
    <xdr:to>
      <xdr:col>65</xdr:col>
      <xdr:colOff>53975</xdr:colOff>
      <xdr:row>79</xdr:row>
      <xdr:rowOff>71120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55897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沖縄県伊平屋村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27561</xdr:rowOff>
    </xdr:from>
    <xdr:to>
      <xdr:col>29</xdr:col>
      <xdr:colOff>127000</xdr:colOff>
      <xdr:row>16</xdr:row>
      <xdr:rowOff>30001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2818386"/>
          <a:ext cx="647700" cy="2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17895</xdr:rowOff>
    </xdr:from>
    <xdr:to>
      <xdr:col>26</xdr:col>
      <xdr:colOff>50800</xdr:colOff>
      <xdr:row>16</xdr:row>
      <xdr:rowOff>27561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2808720"/>
          <a:ext cx="698500" cy="9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115279</xdr:rowOff>
    </xdr:from>
    <xdr:to>
      <xdr:col>26</xdr:col>
      <xdr:colOff>101600</xdr:colOff>
      <xdr:row>18</xdr:row>
      <xdr:rowOff>45429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77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30206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63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17895</xdr:rowOff>
    </xdr:from>
    <xdr:to>
      <xdr:col>22</xdr:col>
      <xdr:colOff>114300</xdr:colOff>
      <xdr:row>16</xdr:row>
      <xdr:rowOff>19082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808720"/>
          <a:ext cx="698500" cy="1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128207</xdr:rowOff>
    </xdr:from>
    <xdr:to>
      <xdr:col>22</xdr:col>
      <xdr:colOff>165100</xdr:colOff>
      <xdr:row>18</xdr:row>
      <xdr:rowOff>58357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43134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7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19082</xdr:rowOff>
    </xdr:from>
    <xdr:to>
      <xdr:col>18</xdr:col>
      <xdr:colOff>177800</xdr:colOff>
      <xdr:row>16</xdr:row>
      <xdr:rowOff>44176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809907"/>
          <a:ext cx="698500" cy="25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135457</xdr:rowOff>
    </xdr:from>
    <xdr:to>
      <xdr:col>19</xdr:col>
      <xdr:colOff>38100</xdr:colOff>
      <xdr:row>18</xdr:row>
      <xdr:rowOff>65607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50384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148399</xdr:rowOff>
    </xdr:from>
    <xdr:to>
      <xdr:col>15</xdr:col>
      <xdr:colOff>101600</xdr:colOff>
      <xdr:row>18</xdr:row>
      <xdr:rowOff>78549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106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63326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9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150651</xdr:rowOff>
    </xdr:from>
    <xdr:to>
      <xdr:col>29</xdr:col>
      <xdr:colOff>177800</xdr:colOff>
      <xdr:row>16</xdr:row>
      <xdr:rowOff>80801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770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167178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61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148211</xdr:rowOff>
    </xdr:from>
    <xdr:to>
      <xdr:col>26</xdr:col>
      <xdr:colOff>101600</xdr:colOff>
      <xdr:row>16</xdr:row>
      <xdr:rowOff>78361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767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88538</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536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138545</xdr:rowOff>
    </xdr:from>
    <xdr:to>
      <xdr:col>22</xdr:col>
      <xdr:colOff>165100</xdr:colOff>
      <xdr:row>16</xdr:row>
      <xdr:rowOff>68695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757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78872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52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139732</xdr:rowOff>
    </xdr:from>
    <xdr:to>
      <xdr:col>19</xdr:col>
      <xdr:colOff>38100</xdr:colOff>
      <xdr:row>16</xdr:row>
      <xdr:rowOff>69882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759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80059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52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164826</xdr:rowOff>
    </xdr:from>
    <xdr:to>
      <xdr:col>15</xdr:col>
      <xdr:colOff>101600</xdr:colOff>
      <xdr:row>16</xdr:row>
      <xdr:rowOff>94976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784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105153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55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269208</xdr:rowOff>
    </xdr:from>
    <xdr:to>
      <xdr:col>29</xdr:col>
      <xdr:colOff>127000</xdr:colOff>
      <xdr:row>36</xdr:row>
      <xdr:rowOff>1156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79558"/>
          <a:ext cx="647700" cy="74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241319</xdr:rowOff>
    </xdr:from>
    <xdr:to>
      <xdr:col>26</xdr:col>
      <xdr:colOff>50800</xdr:colOff>
      <xdr:row>36</xdr:row>
      <xdr:rowOff>1156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851669"/>
          <a:ext cx="698500" cy="102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201779</xdr:rowOff>
    </xdr:from>
    <xdr:to>
      <xdr:col>26</xdr:col>
      <xdr:colOff>101600</xdr:colOff>
      <xdr:row>35</xdr:row>
      <xdr:rowOff>303379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12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313556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81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241319</xdr:rowOff>
    </xdr:from>
    <xdr:to>
      <xdr:col>22</xdr:col>
      <xdr:colOff>114300</xdr:colOff>
      <xdr:row>35</xdr:row>
      <xdr:rowOff>245607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51669"/>
          <a:ext cx="698500" cy="4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211462</xdr:rowOff>
    </xdr:from>
    <xdr:to>
      <xdr:col>22</xdr:col>
      <xdr:colOff>165100</xdr:colOff>
      <xdr:row>35</xdr:row>
      <xdr:rowOff>313062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21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297839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0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245607</xdr:rowOff>
    </xdr:from>
    <xdr:to>
      <xdr:col>18</xdr:col>
      <xdr:colOff>177800</xdr:colOff>
      <xdr:row>35</xdr:row>
      <xdr:rowOff>269184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855957"/>
          <a:ext cx="698500" cy="23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229550</xdr:rowOff>
    </xdr:from>
    <xdr:to>
      <xdr:col>19</xdr:col>
      <xdr:colOff>38100</xdr:colOff>
      <xdr:row>35</xdr:row>
      <xdr:rowOff>331150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39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315927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226376</xdr:rowOff>
    </xdr:from>
    <xdr:to>
      <xdr:col>15</xdr:col>
      <xdr:colOff>101600</xdr:colOff>
      <xdr:row>35</xdr:row>
      <xdr:rowOff>327976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36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312753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92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218408</xdr:rowOff>
    </xdr:from>
    <xdr:to>
      <xdr:col>29</xdr:col>
      <xdr:colOff>177800</xdr:colOff>
      <xdr:row>35</xdr:row>
      <xdr:rowOff>320008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28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190485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00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293256</xdr:rowOff>
    </xdr:from>
    <xdr:to>
      <xdr:col>26</xdr:col>
      <xdr:colOff>101600</xdr:colOff>
      <xdr:row>36</xdr:row>
      <xdr:rowOff>51956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903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36733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89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190519</xdr:rowOff>
    </xdr:from>
    <xdr:to>
      <xdr:col>22</xdr:col>
      <xdr:colOff>165100</xdr:colOff>
      <xdr:row>35</xdr:row>
      <xdr:rowOff>292119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00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302296</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56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194807</xdr:rowOff>
    </xdr:from>
    <xdr:to>
      <xdr:col>19</xdr:col>
      <xdr:colOff>38100</xdr:colOff>
      <xdr:row>35</xdr:row>
      <xdr:rowOff>296407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05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306584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7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218384</xdr:rowOff>
    </xdr:from>
    <xdr:to>
      <xdr:col>15</xdr:col>
      <xdr:colOff>101600</xdr:colOff>
      <xdr:row>35</xdr:row>
      <xdr:rowOff>319984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28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330161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597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沖縄県伊平屋村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1,205
1,193
21.82
3,251,954
2,909,036
295,836
1,306,447
3,462,825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110403</xdr:rowOff>
    </xdr:from>
    <xdr:to>
      <xdr:col>24</xdr:col>
      <xdr:colOff>63500</xdr:colOff>
      <xdr:row>34</xdr:row>
      <xdr:rowOff>110517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5939703"/>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110403</xdr:rowOff>
    </xdr:from>
    <xdr:to>
      <xdr:col>19</xdr:col>
      <xdr:colOff>177800</xdr:colOff>
      <xdr:row>34</xdr:row>
      <xdr:rowOff>124117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5939703"/>
          <a:ext cx="889000" cy="1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127528</xdr:rowOff>
    </xdr:from>
    <xdr:to>
      <xdr:col>20</xdr:col>
      <xdr:colOff>38100</xdr:colOff>
      <xdr:row>37</xdr:row>
      <xdr:rowOff>57678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48805</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92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124117</xdr:rowOff>
    </xdr:from>
    <xdr:to>
      <xdr:col>15</xdr:col>
      <xdr:colOff>50800</xdr:colOff>
      <xdr:row>34</xdr:row>
      <xdr:rowOff>133602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5953417"/>
          <a:ext cx="889000" cy="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8501</xdr:rowOff>
    </xdr:from>
    <xdr:to>
      <xdr:col>15</xdr:col>
      <xdr:colOff>101600</xdr:colOff>
      <xdr:row>37</xdr:row>
      <xdr:rowOff>110101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5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101228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4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130729</xdr:rowOff>
    </xdr:from>
    <xdr:to>
      <xdr:col>10</xdr:col>
      <xdr:colOff>114300</xdr:colOff>
      <xdr:row>34</xdr:row>
      <xdr:rowOff>133602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5960029"/>
          <a:ext cx="8890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15500</xdr:rowOff>
    </xdr:from>
    <xdr:to>
      <xdr:col>10</xdr:col>
      <xdr:colOff>165100</xdr:colOff>
      <xdr:row>37</xdr:row>
      <xdr:rowOff>117100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108227</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5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24572</xdr:rowOff>
    </xdr:from>
    <xdr:to>
      <xdr:col>6</xdr:col>
      <xdr:colOff>38100</xdr:colOff>
      <xdr:row>37</xdr:row>
      <xdr:rowOff>126172</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6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117299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6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59717</xdr:rowOff>
    </xdr:from>
    <xdr:to>
      <xdr:col>24</xdr:col>
      <xdr:colOff>114300</xdr:colOff>
      <xdr:row>34</xdr:row>
      <xdr:rowOff>161317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88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82594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74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59603</xdr:rowOff>
    </xdr:from>
    <xdr:to>
      <xdr:col>20</xdr:col>
      <xdr:colOff>38100</xdr:colOff>
      <xdr:row>34</xdr:row>
      <xdr:rowOff>161203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88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6280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66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73317</xdr:rowOff>
    </xdr:from>
    <xdr:to>
      <xdr:col>15</xdr:col>
      <xdr:colOff>101600</xdr:colOff>
      <xdr:row>35</xdr:row>
      <xdr:rowOff>3467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590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19994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677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82802</xdr:rowOff>
    </xdr:from>
    <xdr:to>
      <xdr:col>10</xdr:col>
      <xdr:colOff>165100</xdr:colOff>
      <xdr:row>35</xdr:row>
      <xdr:rowOff>12952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59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29479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68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79929</xdr:rowOff>
    </xdr:from>
    <xdr:to>
      <xdr:col>6</xdr:col>
      <xdr:colOff>38100</xdr:colOff>
      <xdr:row>35</xdr:row>
      <xdr:rowOff>10079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590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26606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68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105755</xdr:rowOff>
    </xdr:from>
    <xdr:to>
      <xdr:col>24</xdr:col>
      <xdr:colOff>63500</xdr:colOff>
      <xdr:row>55</xdr:row>
      <xdr:rowOff>52927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364055"/>
          <a:ext cx="838200" cy="11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52927</xdr:rowOff>
    </xdr:from>
    <xdr:to>
      <xdr:col>19</xdr:col>
      <xdr:colOff>177800</xdr:colOff>
      <xdr:row>55</xdr:row>
      <xdr:rowOff>55296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482677"/>
          <a:ext cx="889000" cy="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60041</xdr:rowOff>
    </xdr:from>
    <xdr:to>
      <xdr:col>20</xdr:col>
      <xdr:colOff>38100</xdr:colOff>
      <xdr:row>57</xdr:row>
      <xdr:rowOff>161641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152768</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2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55296</xdr:rowOff>
    </xdr:from>
    <xdr:to>
      <xdr:col>15</xdr:col>
      <xdr:colOff>50800</xdr:colOff>
      <xdr:row>55</xdr:row>
      <xdr:rowOff>129403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485046"/>
          <a:ext cx="889000" cy="7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82583</xdr:rowOff>
    </xdr:from>
    <xdr:to>
      <xdr:col>15</xdr:col>
      <xdr:colOff>101600</xdr:colOff>
      <xdr:row>58</xdr:row>
      <xdr:rowOff>12733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3860</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43979</xdr:rowOff>
    </xdr:from>
    <xdr:to>
      <xdr:col>10</xdr:col>
      <xdr:colOff>114300</xdr:colOff>
      <xdr:row>55</xdr:row>
      <xdr:rowOff>129403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473729"/>
          <a:ext cx="889000" cy="8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79957</xdr:rowOff>
    </xdr:from>
    <xdr:to>
      <xdr:col>10</xdr:col>
      <xdr:colOff>165100</xdr:colOff>
      <xdr:row>58</xdr:row>
      <xdr:rowOff>10107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97755</xdr:rowOff>
    </xdr:from>
    <xdr:to>
      <xdr:col>6</xdr:col>
      <xdr:colOff>38100</xdr:colOff>
      <xdr:row>58</xdr:row>
      <xdr:rowOff>27905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19032</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54955</xdr:rowOff>
    </xdr:from>
    <xdr:to>
      <xdr:col>24</xdr:col>
      <xdr:colOff>114300</xdr:colOff>
      <xdr:row>54</xdr:row>
      <xdr:rowOff>156555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31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77832</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16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2127</xdr:rowOff>
    </xdr:from>
    <xdr:to>
      <xdr:col>20</xdr:col>
      <xdr:colOff>38100</xdr:colOff>
      <xdr:row>55</xdr:row>
      <xdr:rowOff>103727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3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120254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20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4496</xdr:rowOff>
    </xdr:from>
    <xdr:to>
      <xdr:col>15</xdr:col>
      <xdr:colOff>101600</xdr:colOff>
      <xdr:row>55</xdr:row>
      <xdr:rowOff>106096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43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122623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20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78603</xdr:rowOff>
    </xdr:from>
    <xdr:to>
      <xdr:col>10</xdr:col>
      <xdr:colOff>165100</xdr:colOff>
      <xdr:row>56</xdr:row>
      <xdr:rowOff>8753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0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25280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283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164629</xdr:rowOff>
    </xdr:from>
    <xdr:to>
      <xdr:col>6</xdr:col>
      <xdr:colOff>38100</xdr:colOff>
      <xdr:row>55</xdr:row>
      <xdr:rowOff>94779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42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111306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19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133207</xdr:rowOff>
    </xdr:from>
    <xdr:to>
      <xdr:col>24</xdr:col>
      <xdr:colOff>63500</xdr:colOff>
      <xdr:row>77</xdr:row>
      <xdr:rowOff>135255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34857"/>
          <a:ext cx="838200" cy="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71176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72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135255</xdr:rowOff>
    </xdr:from>
    <xdr:to>
      <xdr:col>19</xdr:col>
      <xdr:colOff>177800</xdr:colOff>
      <xdr:row>78</xdr:row>
      <xdr:rowOff>18227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36905"/>
          <a:ext cx="889000" cy="5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135708</xdr:rowOff>
    </xdr:from>
    <xdr:to>
      <xdr:col>20</xdr:col>
      <xdr:colOff>38100</xdr:colOff>
      <xdr:row>78</xdr:row>
      <xdr:rowOff>65858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56985</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3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169678</xdr:rowOff>
    </xdr:from>
    <xdr:to>
      <xdr:col>15</xdr:col>
      <xdr:colOff>50800</xdr:colOff>
      <xdr:row>78</xdr:row>
      <xdr:rowOff>18227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71328"/>
          <a:ext cx="889000" cy="1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2704</xdr:rowOff>
    </xdr:from>
    <xdr:to>
      <xdr:col>15</xdr:col>
      <xdr:colOff>101600</xdr:colOff>
      <xdr:row>78</xdr:row>
      <xdr:rowOff>104304</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7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95431</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6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169678</xdr:rowOff>
    </xdr:from>
    <xdr:to>
      <xdr:col>10</xdr:col>
      <xdr:colOff>114300</xdr:colOff>
      <xdr:row>78</xdr:row>
      <xdr:rowOff>25806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7132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165165</xdr:rowOff>
    </xdr:from>
    <xdr:to>
      <xdr:col>10</xdr:col>
      <xdr:colOff>165100</xdr:colOff>
      <xdr:row>78</xdr:row>
      <xdr:rowOff>95315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86442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5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154051</xdr:rowOff>
    </xdr:from>
    <xdr:to>
      <xdr:col>6</xdr:col>
      <xdr:colOff>38100</xdr:colOff>
      <xdr:row>78</xdr:row>
      <xdr:rowOff>84201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75328</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4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82407</xdr:rowOff>
    </xdr:from>
    <xdr:to>
      <xdr:col>24</xdr:col>
      <xdr:colOff>114300</xdr:colOff>
      <xdr:row>78</xdr:row>
      <xdr:rowOff>12557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8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105284</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3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84455</xdr:rowOff>
    </xdr:from>
    <xdr:to>
      <xdr:col>20</xdr:col>
      <xdr:colOff>38100</xdr:colOff>
      <xdr:row>78</xdr:row>
      <xdr:rowOff>14605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31132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06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138877</xdr:rowOff>
    </xdr:from>
    <xdr:to>
      <xdr:col>15</xdr:col>
      <xdr:colOff>101600</xdr:colOff>
      <xdr:row>78</xdr:row>
      <xdr:rowOff>69027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4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85554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11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118878</xdr:rowOff>
    </xdr:from>
    <xdr:to>
      <xdr:col>10</xdr:col>
      <xdr:colOff>165100</xdr:colOff>
      <xdr:row>78</xdr:row>
      <xdr:rowOff>49028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65555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09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146456</xdr:rowOff>
    </xdr:from>
    <xdr:to>
      <xdr:col>6</xdr:col>
      <xdr:colOff>38100</xdr:colOff>
      <xdr:row>78</xdr:row>
      <xdr:rowOff>76606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4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93133</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12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52908</xdr:rowOff>
    </xdr:from>
    <xdr:to>
      <xdr:col>24</xdr:col>
      <xdr:colOff>63500</xdr:colOff>
      <xdr:row>96</xdr:row>
      <xdr:rowOff>128095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340658"/>
          <a:ext cx="838200" cy="24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102743</xdr:rowOff>
    </xdr:from>
    <xdr:to>
      <xdr:col>19</xdr:col>
      <xdr:colOff>177800</xdr:colOff>
      <xdr:row>96</xdr:row>
      <xdr:rowOff>128095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561943"/>
          <a:ext cx="889000" cy="2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164224</xdr:rowOff>
    </xdr:from>
    <xdr:to>
      <xdr:col>20</xdr:col>
      <xdr:colOff>38100</xdr:colOff>
      <xdr:row>96</xdr:row>
      <xdr:rowOff>94374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110901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63698</xdr:rowOff>
    </xdr:from>
    <xdr:to>
      <xdr:col>15</xdr:col>
      <xdr:colOff>50800</xdr:colOff>
      <xdr:row>96</xdr:row>
      <xdr:rowOff>102743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522898"/>
          <a:ext cx="889000" cy="3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166129</xdr:rowOff>
    </xdr:from>
    <xdr:to>
      <xdr:col>15</xdr:col>
      <xdr:colOff>101600</xdr:colOff>
      <xdr:row>96</xdr:row>
      <xdr:rowOff>96279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112806</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35427</xdr:rowOff>
    </xdr:from>
    <xdr:to>
      <xdr:col>10</xdr:col>
      <xdr:colOff>114300</xdr:colOff>
      <xdr:row>96</xdr:row>
      <xdr:rowOff>63698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494627"/>
          <a:ext cx="889000" cy="2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37106</xdr:rowOff>
    </xdr:from>
    <xdr:to>
      <xdr:col>10</xdr:col>
      <xdr:colOff>165100</xdr:colOff>
      <xdr:row>96</xdr:row>
      <xdr:rowOff>138706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129833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42067</xdr:rowOff>
    </xdr:from>
    <xdr:to>
      <xdr:col>6</xdr:col>
      <xdr:colOff>38100</xdr:colOff>
      <xdr:row>96</xdr:row>
      <xdr:rowOff>143667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0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134794</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9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2108</xdr:rowOff>
    </xdr:from>
    <xdr:to>
      <xdr:col>24</xdr:col>
      <xdr:colOff>114300</xdr:colOff>
      <xdr:row>95</xdr:row>
      <xdr:rowOff>103708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28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151985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26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77295</xdr:rowOff>
    </xdr:from>
    <xdr:to>
      <xdr:col>20</xdr:col>
      <xdr:colOff>38100</xdr:colOff>
      <xdr:row>97</xdr:row>
      <xdr:rowOff>7445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170022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2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51943</xdr:rowOff>
    </xdr:from>
    <xdr:to>
      <xdr:col>15</xdr:col>
      <xdr:colOff>101600</xdr:colOff>
      <xdr:row>96</xdr:row>
      <xdr:rowOff>153543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1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144670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0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12898</xdr:rowOff>
    </xdr:from>
    <xdr:to>
      <xdr:col>10</xdr:col>
      <xdr:colOff>165100</xdr:colOff>
      <xdr:row>96</xdr:row>
      <xdr:rowOff>114498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7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131025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2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156077</xdr:rowOff>
    </xdr:from>
    <xdr:to>
      <xdr:col>6</xdr:col>
      <xdr:colOff>38100</xdr:colOff>
      <xdr:row>96</xdr:row>
      <xdr:rowOff>86227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4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102754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21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10914</xdr:rowOff>
    </xdr:from>
    <xdr:to>
      <xdr:col>55</xdr:col>
      <xdr:colOff>0</xdr:colOff>
      <xdr:row>36</xdr:row>
      <xdr:rowOff>33431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011664"/>
          <a:ext cx="838200" cy="19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10914</xdr:rowOff>
    </xdr:from>
    <xdr:to>
      <xdr:col>50</xdr:col>
      <xdr:colOff>114300</xdr:colOff>
      <xdr:row>35</xdr:row>
      <xdr:rowOff>94525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011664"/>
          <a:ext cx="889000" cy="8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133484</xdr:rowOff>
    </xdr:from>
    <xdr:to>
      <xdr:col>50</xdr:col>
      <xdr:colOff>165100</xdr:colOff>
      <xdr:row>36</xdr:row>
      <xdr:rowOff>63634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13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54761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22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94525</xdr:rowOff>
    </xdr:from>
    <xdr:to>
      <xdr:col>45</xdr:col>
      <xdr:colOff>177800</xdr:colOff>
      <xdr:row>36</xdr:row>
      <xdr:rowOff>73970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095275"/>
          <a:ext cx="889000" cy="15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73187</xdr:rowOff>
    </xdr:from>
    <xdr:to>
      <xdr:col>46</xdr:col>
      <xdr:colOff>38100</xdr:colOff>
      <xdr:row>38</xdr:row>
      <xdr:rowOff>3338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416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165915</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50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38251</xdr:rowOff>
    </xdr:from>
    <xdr:to>
      <xdr:col>41</xdr:col>
      <xdr:colOff>50800</xdr:colOff>
      <xdr:row>36</xdr:row>
      <xdr:rowOff>73970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210451"/>
          <a:ext cx="889000" cy="3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57056</xdr:rowOff>
    </xdr:from>
    <xdr:to>
      <xdr:col>41</xdr:col>
      <xdr:colOff>101600</xdr:colOff>
      <xdr:row>37</xdr:row>
      <xdr:rowOff>158656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40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149783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4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66592</xdr:rowOff>
    </xdr:from>
    <xdr:to>
      <xdr:col>36</xdr:col>
      <xdr:colOff>165100</xdr:colOff>
      <xdr:row>37</xdr:row>
      <xdr:rowOff>168193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4102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159320</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502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154081</xdr:rowOff>
    </xdr:from>
    <xdr:to>
      <xdr:col>55</xdr:col>
      <xdr:colOff>50800</xdr:colOff>
      <xdr:row>36</xdr:row>
      <xdr:rowOff>84231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15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5508</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006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131564</xdr:rowOff>
    </xdr:from>
    <xdr:to>
      <xdr:col>50</xdr:col>
      <xdr:colOff>165100</xdr:colOff>
      <xdr:row>35</xdr:row>
      <xdr:rowOff>61714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9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78241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73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43725</xdr:rowOff>
    </xdr:from>
    <xdr:to>
      <xdr:col>46</xdr:col>
      <xdr:colOff>38100</xdr:colOff>
      <xdr:row>35</xdr:row>
      <xdr:rowOff>145325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0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161852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81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23170</xdr:rowOff>
    </xdr:from>
    <xdr:to>
      <xdr:col>41</xdr:col>
      <xdr:colOff>101600</xdr:colOff>
      <xdr:row>36</xdr:row>
      <xdr:rowOff>124770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19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141297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970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158901</xdr:rowOff>
    </xdr:from>
    <xdr:to>
      <xdr:col>36</xdr:col>
      <xdr:colOff>165100</xdr:colOff>
      <xdr:row>36</xdr:row>
      <xdr:rowOff>89051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15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105578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93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87388</xdr:rowOff>
    </xdr:from>
    <xdr:to>
      <xdr:col>55</xdr:col>
      <xdr:colOff>0</xdr:colOff>
      <xdr:row>58</xdr:row>
      <xdr:rowOff>30609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688588"/>
          <a:ext cx="838200" cy="28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14877</xdr:rowOff>
    </xdr:from>
    <xdr:to>
      <xdr:col>50</xdr:col>
      <xdr:colOff>114300</xdr:colOff>
      <xdr:row>56</xdr:row>
      <xdr:rowOff>87388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616077"/>
          <a:ext cx="889000" cy="7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28638</xdr:rowOff>
    </xdr:from>
    <xdr:to>
      <xdr:col>50</xdr:col>
      <xdr:colOff>165100</xdr:colOff>
      <xdr:row>58</xdr:row>
      <xdr:rowOff>130238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121365</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6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142584</xdr:rowOff>
    </xdr:from>
    <xdr:to>
      <xdr:col>45</xdr:col>
      <xdr:colOff>177800</xdr:colOff>
      <xdr:row>56</xdr:row>
      <xdr:rowOff>14877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572334"/>
          <a:ext cx="889000" cy="4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28497</xdr:rowOff>
    </xdr:from>
    <xdr:to>
      <xdr:col>46</xdr:col>
      <xdr:colOff>38100</xdr:colOff>
      <xdr:row>58</xdr:row>
      <xdr:rowOff>130097</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121224</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65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142584</xdr:rowOff>
    </xdr:from>
    <xdr:to>
      <xdr:col>41</xdr:col>
      <xdr:colOff>50800</xdr:colOff>
      <xdr:row>57</xdr:row>
      <xdr:rowOff>76549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572334"/>
          <a:ext cx="889000" cy="27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36730</xdr:rowOff>
    </xdr:from>
    <xdr:to>
      <xdr:col>41</xdr:col>
      <xdr:colOff>101600</xdr:colOff>
      <xdr:row>58</xdr:row>
      <xdr:rowOff>138330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129457</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73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27656</xdr:rowOff>
    </xdr:from>
    <xdr:to>
      <xdr:col>36</xdr:col>
      <xdr:colOff>165100</xdr:colOff>
      <xdr:row>58</xdr:row>
      <xdr:rowOff>129256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7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120383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64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151259</xdr:rowOff>
    </xdr:from>
    <xdr:to>
      <xdr:col>55</xdr:col>
      <xdr:colOff>50800</xdr:colOff>
      <xdr:row>58</xdr:row>
      <xdr:rowOff>81409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2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110636</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1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36588</xdr:rowOff>
    </xdr:from>
    <xdr:to>
      <xdr:col>50</xdr:col>
      <xdr:colOff>165100</xdr:colOff>
      <xdr:row>56</xdr:row>
      <xdr:rowOff>138188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63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54</xdr:row>
      <xdr:rowOff>154715</xdr:rowOff>
    </xdr:from>
    <xdr:ext cx="690189"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294205" y="94130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135527</xdr:rowOff>
    </xdr:from>
    <xdr:to>
      <xdr:col>46</xdr:col>
      <xdr:colOff>38100</xdr:colOff>
      <xdr:row>56</xdr:row>
      <xdr:rowOff>65677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56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54</xdr:row>
      <xdr:rowOff>82204</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05205" y="93405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91784</xdr:rowOff>
    </xdr:from>
    <xdr:to>
      <xdr:col>41</xdr:col>
      <xdr:colOff>101600</xdr:colOff>
      <xdr:row>56</xdr:row>
      <xdr:rowOff>21934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52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54</xdr:row>
      <xdr:rowOff>38461</xdr:rowOff>
    </xdr:from>
    <xdr:ext cx="690189"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16205" y="92967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25749</xdr:rowOff>
    </xdr:from>
    <xdr:to>
      <xdr:col>36</xdr:col>
      <xdr:colOff>165100</xdr:colOff>
      <xdr:row>57</xdr:row>
      <xdr:rowOff>127349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79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55</xdr:row>
      <xdr:rowOff>143876</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27205" y="95736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120695</xdr:rowOff>
    </xdr:from>
    <xdr:to>
      <xdr:col>55</xdr:col>
      <xdr:colOff>0</xdr:colOff>
      <xdr:row>78</xdr:row>
      <xdr:rowOff>121830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493795"/>
          <a:ext cx="838200" cy="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121830</xdr:rowOff>
    </xdr:from>
    <xdr:to>
      <xdr:col>50</xdr:col>
      <xdr:colOff>114300</xdr:colOff>
      <xdr:row>78</xdr:row>
      <xdr:rowOff>138689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494930"/>
          <a:ext cx="889000" cy="1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71515</xdr:rowOff>
    </xdr:from>
    <xdr:to>
      <xdr:col>50</xdr:col>
      <xdr:colOff>165100</xdr:colOff>
      <xdr:row>79</xdr:row>
      <xdr:rowOff>1665</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164242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53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138689</xdr:rowOff>
    </xdr:from>
    <xdr:to>
      <xdr:col>45</xdr:col>
      <xdr:colOff>177800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511789"/>
          <a:ext cx="889000" cy="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71993</xdr:rowOff>
    </xdr:from>
    <xdr:to>
      <xdr:col>46</xdr:col>
      <xdr:colOff>38100</xdr:colOff>
      <xdr:row>79</xdr:row>
      <xdr:rowOff>2143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18670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2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138573</xdr:rowOff>
    </xdr:from>
    <xdr:to>
      <xdr:col>41</xdr:col>
      <xdr:colOff>50800</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511673"/>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76707</xdr:rowOff>
    </xdr:from>
    <xdr:to>
      <xdr:col>41</xdr:col>
      <xdr:colOff>101600</xdr:colOff>
      <xdr:row>79</xdr:row>
      <xdr:rowOff>6857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23384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65156</xdr:rowOff>
    </xdr:from>
    <xdr:to>
      <xdr:col>36</xdr:col>
      <xdr:colOff>165100</xdr:colOff>
      <xdr:row>78</xdr:row>
      <xdr:rowOff>166756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3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11833</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672795" y="1321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69895</xdr:rowOff>
    </xdr:from>
    <xdr:to>
      <xdr:col>55</xdr:col>
      <xdr:colOff>50800</xdr:colOff>
      <xdr:row>79</xdr:row>
      <xdr:rowOff>45</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29272</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3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71030</xdr:rowOff>
    </xdr:from>
    <xdr:to>
      <xdr:col>50</xdr:col>
      <xdr:colOff>165100</xdr:colOff>
      <xdr:row>79</xdr:row>
      <xdr:rowOff>1180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4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17707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21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87889</xdr:rowOff>
    </xdr:from>
    <xdr:to>
      <xdr:col>46</xdr:col>
      <xdr:colOff>38100</xdr:colOff>
      <xdr:row>79</xdr:row>
      <xdr:rowOff>18039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6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9166</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55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87773</xdr:rowOff>
    </xdr:from>
    <xdr:to>
      <xdr:col>36</xdr:col>
      <xdr:colOff>165100</xdr:colOff>
      <xdr:row>79</xdr:row>
      <xdr:rowOff>17923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6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9050</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428" y="1355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110223</xdr:rowOff>
    </xdr:from>
    <xdr:to>
      <xdr:col>54</xdr:col>
      <xdr:colOff>189865</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6397973"/>
          <a:ext cx="1270" cy="42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56900</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6173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95</xdr:row>
      <xdr:rowOff>110223</xdr:rowOff>
    </xdr:from>
    <xdr:to>
      <xdr:col>55</xdr:col>
      <xdr:colOff>88900</xdr:colOff>
      <xdr:row>95</xdr:row>
      <xdr:rowOff>110223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397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119848</xdr:rowOff>
    </xdr:from>
    <xdr:to>
      <xdr:col>55</xdr:col>
      <xdr:colOff>0</xdr:colOff>
      <xdr:row>96</xdr:row>
      <xdr:rowOff>154439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9639300" y="15893248"/>
          <a:ext cx="838200" cy="7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39257</xdr:rowOff>
    </xdr:from>
    <xdr:ext cx="599010"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669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60830</xdr:rowOff>
    </xdr:from>
    <xdr:to>
      <xdr:col>55</xdr:col>
      <xdr:colOff>50800</xdr:colOff>
      <xdr:row>97</xdr:row>
      <xdr:rowOff>162430</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69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77989</xdr:rowOff>
    </xdr:from>
    <xdr:to>
      <xdr:col>50</xdr:col>
      <xdr:colOff>114300</xdr:colOff>
      <xdr:row>92</xdr:row>
      <xdr:rowOff>119848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8750300" y="15679939"/>
          <a:ext cx="889000" cy="21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55097</xdr:rowOff>
    </xdr:from>
    <xdr:to>
      <xdr:col>50</xdr:col>
      <xdr:colOff>165100</xdr:colOff>
      <xdr:row>97</xdr:row>
      <xdr:rowOff>156697</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68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147824</xdr:rowOff>
    </xdr:from>
    <xdr:ext cx="59901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39795" y="16778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127178</xdr:rowOff>
    </xdr:from>
    <xdr:to>
      <xdr:col>45</xdr:col>
      <xdr:colOff>177800</xdr:colOff>
      <xdr:row>91</xdr:row>
      <xdr:rowOff>77989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7861300" y="15557678"/>
          <a:ext cx="889000" cy="12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50026</xdr:rowOff>
    </xdr:from>
    <xdr:to>
      <xdr:col>46</xdr:col>
      <xdr:colOff>38100</xdr:colOff>
      <xdr:row>97</xdr:row>
      <xdr:rowOff>151626</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68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142753</xdr:rowOff>
    </xdr:from>
    <xdr:ext cx="59901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50795" y="16773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127178</xdr:rowOff>
    </xdr:from>
    <xdr:to>
      <xdr:col>41</xdr:col>
      <xdr:colOff>50800</xdr:colOff>
      <xdr:row>94</xdr:row>
      <xdr:rowOff>133883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6972300" y="15557678"/>
          <a:ext cx="889000" cy="69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56969</xdr:rowOff>
    </xdr:from>
    <xdr:to>
      <xdr:col>41</xdr:col>
      <xdr:colOff>101600</xdr:colOff>
      <xdr:row>97</xdr:row>
      <xdr:rowOff>158569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149696</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61795" y="16780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65825</xdr:rowOff>
    </xdr:from>
    <xdr:to>
      <xdr:col>36</xdr:col>
      <xdr:colOff>165100</xdr:colOff>
      <xdr:row>97</xdr:row>
      <xdr:rowOff>167425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158552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672795" y="16789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103639</xdr:rowOff>
    </xdr:from>
    <xdr:to>
      <xdr:col>55</xdr:col>
      <xdr:colOff>50800</xdr:colOff>
      <xdr:row>97</xdr:row>
      <xdr:rowOff>33789</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5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126516</xdr:rowOff>
    </xdr:from>
    <xdr:ext cx="599010"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4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69048</xdr:rowOff>
    </xdr:from>
    <xdr:to>
      <xdr:col>50</xdr:col>
      <xdr:colOff>165100</xdr:colOff>
      <xdr:row>92</xdr:row>
      <xdr:rowOff>170648</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584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91</xdr:row>
      <xdr:rowOff>15725</xdr:rowOff>
    </xdr:from>
    <xdr:ext cx="690189"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294205" y="156176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27189</xdr:rowOff>
    </xdr:from>
    <xdr:to>
      <xdr:col>46</xdr:col>
      <xdr:colOff>38100</xdr:colOff>
      <xdr:row>91</xdr:row>
      <xdr:rowOff>128789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562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89</xdr:row>
      <xdr:rowOff>145316</xdr:rowOff>
    </xdr:from>
    <xdr:ext cx="690189"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05205" y="154043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76378</xdr:rowOff>
    </xdr:from>
    <xdr:to>
      <xdr:col>41</xdr:col>
      <xdr:colOff>101600</xdr:colOff>
      <xdr:row>91</xdr:row>
      <xdr:rowOff>6528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550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89</xdr:row>
      <xdr:rowOff>23055</xdr:rowOff>
    </xdr:from>
    <xdr:ext cx="690189"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16205" y="152821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83083</xdr:rowOff>
    </xdr:from>
    <xdr:to>
      <xdr:col>36</xdr:col>
      <xdr:colOff>165100</xdr:colOff>
      <xdr:row>95</xdr:row>
      <xdr:rowOff>13233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19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93</xdr:row>
      <xdr:rowOff>29760</xdr:rowOff>
    </xdr:from>
    <xdr:ext cx="690189"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627205" y="159746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161847</xdr:rowOff>
    </xdr:from>
    <xdr:to>
      <xdr:col>85</xdr:col>
      <xdr:colOff>127000</xdr:colOff>
      <xdr:row>38</xdr:row>
      <xdr:rowOff>9087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505497"/>
          <a:ext cx="838200" cy="1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9731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524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109632</xdr:rowOff>
    </xdr:from>
    <xdr:to>
      <xdr:col>81</xdr:col>
      <xdr:colOff>50800</xdr:colOff>
      <xdr:row>37</xdr:row>
      <xdr:rowOff>161847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281832"/>
          <a:ext cx="889000" cy="22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109183</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62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109632</xdr:rowOff>
    </xdr:from>
    <xdr:to>
      <xdr:col>76</xdr:col>
      <xdr:colOff>114300</xdr:colOff>
      <xdr:row>38</xdr:row>
      <xdr:rowOff>27329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281832"/>
          <a:ext cx="889000" cy="26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149504</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66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27329</xdr:rowOff>
    </xdr:from>
    <xdr:to>
      <xdr:col>71</xdr:col>
      <xdr:colOff>177800</xdr:colOff>
      <xdr:row>38</xdr:row>
      <xdr:rowOff>129187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542429"/>
          <a:ext cx="889000" cy="10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153436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66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10308</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35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129737</xdr:rowOff>
    </xdr:from>
    <xdr:to>
      <xdr:col>85</xdr:col>
      <xdr:colOff>177800</xdr:colOff>
      <xdr:row>38</xdr:row>
      <xdr:rowOff>59887</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7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152614</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32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111047</xdr:rowOff>
    </xdr:from>
    <xdr:to>
      <xdr:col>81</xdr:col>
      <xdr:colOff>101600</xdr:colOff>
      <xdr:row>38</xdr:row>
      <xdr:rowOff>41197</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5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57724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22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58832</xdr:rowOff>
    </xdr:from>
    <xdr:to>
      <xdr:col>76</xdr:col>
      <xdr:colOff>165100</xdr:colOff>
      <xdr:row>36</xdr:row>
      <xdr:rowOff>160432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23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5509</xdr:rowOff>
    </xdr:from>
    <xdr:ext cx="59901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292795" y="6006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147979</xdr:rowOff>
    </xdr:from>
    <xdr:to>
      <xdr:col>72</xdr:col>
      <xdr:colOff>38100</xdr:colOff>
      <xdr:row>38</xdr:row>
      <xdr:rowOff>78129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9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94656</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26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78387</xdr:rowOff>
    </xdr:from>
    <xdr:to>
      <xdr:col>67</xdr:col>
      <xdr:colOff>101600</xdr:colOff>
      <xdr:row>39</xdr:row>
      <xdr:rowOff>8537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59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171114</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68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132638</xdr:rowOff>
    </xdr:from>
    <xdr:to>
      <xdr:col>85</xdr:col>
      <xdr:colOff>127000</xdr:colOff>
      <xdr:row>77</xdr:row>
      <xdr:rowOff>70303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162838"/>
          <a:ext cx="838200" cy="10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59212</xdr:rowOff>
    </xdr:from>
    <xdr:to>
      <xdr:col>81</xdr:col>
      <xdr:colOff>50800</xdr:colOff>
      <xdr:row>77</xdr:row>
      <xdr:rowOff>70303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260862"/>
          <a:ext cx="889000" cy="1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102062</xdr:rowOff>
    </xdr:from>
    <xdr:to>
      <xdr:col>81</xdr:col>
      <xdr:colOff>101600</xdr:colOff>
      <xdr:row>78</xdr:row>
      <xdr:rowOff>32212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30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23339</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5" y="133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42487</xdr:rowOff>
    </xdr:from>
    <xdr:to>
      <xdr:col>76</xdr:col>
      <xdr:colOff>114300</xdr:colOff>
      <xdr:row>77</xdr:row>
      <xdr:rowOff>59212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244137"/>
          <a:ext cx="889000" cy="1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117799</xdr:rowOff>
    </xdr:from>
    <xdr:to>
      <xdr:col>76</xdr:col>
      <xdr:colOff>165100</xdr:colOff>
      <xdr:row>78</xdr:row>
      <xdr:rowOff>47949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31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39076</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5" y="1341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22676</xdr:rowOff>
    </xdr:from>
    <xdr:to>
      <xdr:col>71</xdr:col>
      <xdr:colOff>177800</xdr:colOff>
      <xdr:row>77</xdr:row>
      <xdr:rowOff>42487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224326"/>
          <a:ext cx="8890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133525</xdr:rowOff>
    </xdr:from>
    <xdr:to>
      <xdr:col>72</xdr:col>
      <xdr:colOff>38100</xdr:colOff>
      <xdr:row>78</xdr:row>
      <xdr:rowOff>63675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3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54802</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5" y="1342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134679</xdr:rowOff>
    </xdr:from>
    <xdr:to>
      <xdr:col>67</xdr:col>
      <xdr:colOff>101600</xdr:colOff>
      <xdr:row>78</xdr:row>
      <xdr:rowOff>64829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33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55956</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5" y="1342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81838</xdr:rowOff>
    </xdr:from>
    <xdr:to>
      <xdr:col>85</xdr:col>
      <xdr:colOff>177800</xdr:colOff>
      <xdr:row>77</xdr:row>
      <xdr:rowOff>11988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1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104715</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9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19503</xdr:rowOff>
    </xdr:from>
    <xdr:to>
      <xdr:col>81</xdr:col>
      <xdr:colOff>101600</xdr:colOff>
      <xdr:row>77</xdr:row>
      <xdr:rowOff>121103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2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137630</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2996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8412</xdr:rowOff>
    </xdr:from>
    <xdr:to>
      <xdr:col>76</xdr:col>
      <xdr:colOff>165100</xdr:colOff>
      <xdr:row>77</xdr:row>
      <xdr:rowOff>110012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1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126539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2985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163137</xdr:rowOff>
    </xdr:from>
    <xdr:to>
      <xdr:col>72</xdr:col>
      <xdr:colOff>38100</xdr:colOff>
      <xdr:row>77</xdr:row>
      <xdr:rowOff>93287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109815</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5" y="1296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143326</xdr:rowOff>
    </xdr:from>
    <xdr:to>
      <xdr:col>67</xdr:col>
      <xdr:colOff>101600</xdr:colOff>
      <xdr:row>77</xdr:row>
      <xdr:rowOff>73476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7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90003</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5" y="1294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68828</xdr:rowOff>
    </xdr:from>
    <xdr:to>
      <xdr:col>85</xdr:col>
      <xdr:colOff>127000</xdr:colOff>
      <xdr:row>98</xdr:row>
      <xdr:rowOff>107806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70928"/>
          <a:ext cx="838200" cy="3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107806</xdr:rowOff>
    </xdr:from>
    <xdr:to>
      <xdr:col>81</xdr:col>
      <xdr:colOff>50800</xdr:colOff>
      <xdr:row>98</xdr:row>
      <xdr:rowOff>120317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09906"/>
          <a:ext cx="889000" cy="1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35829</xdr:rowOff>
    </xdr:from>
    <xdr:to>
      <xdr:col>81</xdr:col>
      <xdr:colOff>101600</xdr:colOff>
      <xdr:row>98</xdr:row>
      <xdr:rowOff>137429</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37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153956</xdr:rowOff>
    </xdr:from>
    <xdr:ext cx="59901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181795" y="16613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84618</xdr:rowOff>
    </xdr:from>
    <xdr:to>
      <xdr:col>76</xdr:col>
      <xdr:colOff>114300</xdr:colOff>
      <xdr:row>98</xdr:row>
      <xdr:rowOff>120317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886718"/>
          <a:ext cx="889000" cy="3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63297</xdr:rowOff>
    </xdr:from>
    <xdr:to>
      <xdr:col>76</xdr:col>
      <xdr:colOff>165100</xdr:colOff>
      <xdr:row>98</xdr:row>
      <xdr:rowOff>164897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6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9974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4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84618</xdr:rowOff>
    </xdr:from>
    <xdr:to>
      <xdr:col>71</xdr:col>
      <xdr:colOff>177800</xdr:colOff>
      <xdr:row>98</xdr:row>
      <xdr:rowOff>94670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886718"/>
          <a:ext cx="889000" cy="1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46251</xdr:rowOff>
    </xdr:from>
    <xdr:to>
      <xdr:col>72</xdr:col>
      <xdr:colOff>38100</xdr:colOff>
      <xdr:row>98</xdr:row>
      <xdr:rowOff>147851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4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138978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34711</xdr:rowOff>
    </xdr:from>
    <xdr:to>
      <xdr:col>67</xdr:col>
      <xdr:colOff>101600</xdr:colOff>
      <xdr:row>98</xdr:row>
      <xdr:rowOff>136311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152838</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18028</xdr:rowOff>
    </xdr:from>
    <xdr:to>
      <xdr:col>85</xdr:col>
      <xdr:colOff>177800</xdr:colOff>
      <xdr:row>98</xdr:row>
      <xdr:rowOff>119628</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2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148855</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60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57006</xdr:rowOff>
    </xdr:from>
    <xdr:to>
      <xdr:col>81</xdr:col>
      <xdr:colOff>101600</xdr:colOff>
      <xdr:row>98</xdr:row>
      <xdr:rowOff>158606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5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149733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5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69517</xdr:rowOff>
    </xdr:from>
    <xdr:to>
      <xdr:col>76</xdr:col>
      <xdr:colOff>165100</xdr:colOff>
      <xdr:row>98</xdr:row>
      <xdr:rowOff>171117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7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162244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96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33818</xdr:rowOff>
    </xdr:from>
    <xdr:to>
      <xdr:col>72</xdr:col>
      <xdr:colOff>38100</xdr:colOff>
      <xdr:row>98</xdr:row>
      <xdr:rowOff>135418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3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151945</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03795" y="16611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43870</xdr:rowOff>
    </xdr:from>
    <xdr:to>
      <xdr:col>67</xdr:col>
      <xdr:colOff>101600</xdr:colOff>
      <xdr:row>98</xdr:row>
      <xdr:rowOff>145470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4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136597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3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17707</xdr:rowOff>
    </xdr:from>
    <xdr:to>
      <xdr:col>112</xdr:col>
      <xdr:colOff>38100</xdr:colOff>
      <xdr:row>39</xdr:row>
      <xdr:rowOff>119307</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135834</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134017" y="647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40763</xdr:rowOff>
    </xdr:from>
    <xdr:to>
      <xdr:col>107</xdr:col>
      <xdr:colOff>101600</xdr:colOff>
      <xdr:row>39</xdr:row>
      <xdr:rowOff>142363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72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158890</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5017" y="6502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43114</xdr:rowOff>
    </xdr:from>
    <xdr:to>
      <xdr:col>102</xdr:col>
      <xdr:colOff>165100</xdr:colOff>
      <xdr:row>39</xdr:row>
      <xdr:rowOff>144714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72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161241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6017" y="650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42690</xdr:rowOff>
    </xdr:from>
    <xdr:to>
      <xdr:col>98</xdr:col>
      <xdr:colOff>38100</xdr:colOff>
      <xdr:row>39</xdr:row>
      <xdr:rowOff>144290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72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160817</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7017" y="650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79201</xdr:rowOff>
    </xdr:from>
    <xdr:to>
      <xdr:col>112</xdr:col>
      <xdr:colOff>38100</xdr:colOff>
      <xdr:row>59</xdr:row>
      <xdr:rowOff>9351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25878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9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40845</xdr:rowOff>
    </xdr:from>
    <xdr:to>
      <xdr:col>107</xdr:col>
      <xdr:colOff>101600</xdr:colOff>
      <xdr:row>58</xdr:row>
      <xdr:rowOff>142445</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158972</xdr:rowOff>
    </xdr:from>
    <xdr:ext cx="534377"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67111" y="97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39881</xdr:rowOff>
    </xdr:from>
    <xdr:to>
      <xdr:col>102</xdr:col>
      <xdr:colOff>165100</xdr:colOff>
      <xdr:row>58</xdr:row>
      <xdr:rowOff>141481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158008</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278111" y="97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44748</xdr:rowOff>
    </xdr:from>
    <xdr:to>
      <xdr:col>98</xdr:col>
      <xdr:colOff>38100</xdr:colOff>
      <xdr:row>58</xdr:row>
      <xdr:rowOff>146348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162875</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389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87743</xdr:rowOff>
    </xdr:from>
    <xdr:to>
      <xdr:col>116</xdr:col>
      <xdr:colOff>63500</xdr:colOff>
      <xdr:row>75</xdr:row>
      <xdr:rowOff>147389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775043"/>
          <a:ext cx="838200" cy="23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147389</xdr:rowOff>
    </xdr:from>
    <xdr:to>
      <xdr:col>111</xdr:col>
      <xdr:colOff>177800</xdr:colOff>
      <xdr:row>77</xdr:row>
      <xdr:rowOff>7441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006139"/>
          <a:ext cx="889000" cy="20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101747</xdr:rowOff>
    </xdr:from>
    <xdr:to>
      <xdr:col>112</xdr:col>
      <xdr:colOff>38100</xdr:colOff>
      <xdr:row>76</xdr:row>
      <xdr:rowOff>31897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23024</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05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7441</xdr:rowOff>
    </xdr:from>
    <xdr:to>
      <xdr:col>107</xdr:col>
      <xdr:colOff>50800</xdr:colOff>
      <xdr:row>77</xdr:row>
      <xdr:rowOff>8009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209091"/>
          <a:ext cx="889000" cy="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111810</xdr:rowOff>
    </xdr:from>
    <xdr:to>
      <xdr:col>107</xdr:col>
      <xdr:colOff>101600</xdr:colOff>
      <xdr:row>76</xdr:row>
      <xdr:rowOff>41960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58487</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7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122925</xdr:rowOff>
    </xdr:from>
    <xdr:to>
      <xdr:col>102</xdr:col>
      <xdr:colOff>114300</xdr:colOff>
      <xdr:row>77</xdr:row>
      <xdr:rowOff>8009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2981675"/>
          <a:ext cx="889000" cy="22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111837</xdr:rowOff>
    </xdr:from>
    <xdr:to>
      <xdr:col>102</xdr:col>
      <xdr:colOff>165100</xdr:colOff>
      <xdr:row>76</xdr:row>
      <xdr:rowOff>41988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58514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100444</xdr:rowOff>
    </xdr:from>
    <xdr:to>
      <xdr:col>98</xdr:col>
      <xdr:colOff>38100</xdr:colOff>
      <xdr:row>76</xdr:row>
      <xdr:rowOff>30593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21722</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36943</xdr:rowOff>
    </xdr:from>
    <xdr:to>
      <xdr:col>116</xdr:col>
      <xdr:colOff>114300</xdr:colOff>
      <xdr:row>74</xdr:row>
      <xdr:rowOff>138543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72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59820</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5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96590</xdr:rowOff>
    </xdr:from>
    <xdr:to>
      <xdr:col>112</xdr:col>
      <xdr:colOff>38100</xdr:colOff>
      <xdr:row>76</xdr:row>
      <xdr:rowOff>26739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9553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43267</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730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128091</xdr:rowOff>
    </xdr:from>
    <xdr:to>
      <xdr:col>107</xdr:col>
      <xdr:colOff>101600</xdr:colOff>
      <xdr:row>77</xdr:row>
      <xdr:rowOff>58241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15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49368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25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128659</xdr:rowOff>
    </xdr:from>
    <xdr:to>
      <xdr:col>102</xdr:col>
      <xdr:colOff>165100</xdr:colOff>
      <xdr:row>77</xdr:row>
      <xdr:rowOff>58809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5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49936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25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72125</xdr:rowOff>
    </xdr:from>
    <xdr:to>
      <xdr:col>98</xdr:col>
      <xdr:colOff>38100</xdr:colOff>
      <xdr:row>76</xdr:row>
      <xdr:rowOff>2276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9308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18802</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70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歳出決算総額は、住民一人当たり</a:t>
          </a:r>
          <a:r>
            <a:rPr kumimoji="1" lang="en-US" altLang="ja-JP" sz="1100" b="0" i="0" baseline="0">
              <a:solidFill>
                <a:schemeClr val="dk1"/>
              </a:solidFill>
              <a:effectLst/>
              <a:latin typeface="+mn-lt"/>
              <a:ea typeface="+mn-ea"/>
              <a:cs typeface="+mn-cs"/>
            </a:rPr>
            <a:t>2,438</a:t>
          </a:r>
          <a:r>
            <a:rPr kumimoji="1" lang="ja-JP" altLang="ja-JP" sz="1100" b="0" i="0" baseline="0">
              <a:solidFill>
                <a:schemeClr val="dk1"/>
              </a:solidFill>
              <a:effectLst/>
              <a:latin typeface="+mn-lt"/>
              <a:ea typeface="+mn-ea"/>
              <a:cs typeface="+mn-cs"/>
            </a:rPr>
            <a:t>千円となっている。主な構成項目である人件費については、住民一人当たり</a:t>
          </a:r>
          <a:r>
            <a:rPr kumimoji="1" lang="en-US" altLang="ja-JP" sz="1100" b="0" i="0" baseline="0">
              <a:solidFill>
                <a:schemeClr val="dk1"/>
              </a:solidFill>
              <a:effectLst/>
              <a:latin typeface="+mn-lt"/>
              <a:ea typeface="+mn-ea"/>
              <a:cs typeface="+mn-cs"/>
            </a:rPr>
            <a:t>415,319</a:t>
          </a:r>
          <a:r>
            <a:rPr kumimoji="1" lang="ja-JP" altLang="ja-JP" sz="1100" b="0" i="0" baseline="0">
              <a:solidFill>
                <a:schemeClr val="dk1"/>
              </a:solidFill>
              <a:effectLst/>
              <a:latin typeface="+mn-lt"/>
              <a:ea typeface="+mn-ea"/>
              <a:cs typeface="+mn-cs"/>
            </a:rPr>
            <a:t>円で、前年度と比較して</a:t>
          </a:r>
          <a:r>
            <a:rPr kumimoji="1" lang="en-US" altLang="ja-JP" sz="1100" b="0" i="0" baseline="0">
              <a:solidFill>
                <a:schemeClr val="dk1"/>
              </a:solidFill>
              <a:effectLst/>
              <a:latin typeface="+mn-lt"/>
              <a:ea typeface="+mn-ea"/>
              <a:cs typeface="+mn-cs"/>
            </a:rPr>
            <a:t>60</a:t>
          </a:r>
          <a:r>
            <a:rPr kumimoji="1" lang="ja-JP" altLang="ja-JP" sz="1100" b="0" i="0" baseline="0">
              <a:solidFill>
                <a:schemeClr val="dk1"/>
              </a:solidFill>
              <a:effectLst/>
              <a:latin typeface="+mn-lt"/>
              <a:ea typeface="+mn-ea"/>
              <a:cs typeface="+mn-cs"/>
            </a:rPr>
            <a:t>円の減となった。離島・過疎地域という特殊地域においても、他団体と変わらない充実した住民サービスを提供する必要があるため、類似団体と比較して高い値となっている。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普通建設事業費については、住民一人当たり</a:t>
          </a:r>
          <a:r>
            <a:rPr kumimoji="1" lang="en-US" altLang="ja-JP" sz="1100" b="0" i="0" baseline="0">
              <a:solidFill>
                <a:schemeClr val="dk1"/>
              </a:solidFill>
              <a:effectLst/>
              <a:latin typeface="+mn-lt"/>
              <a:ea typeface="+mn-ea"/>
              <a:cs typeface="+mn-cs"/>
            </a:rPr>
            <a:t>477,214</a:t>
          </a:r>
          <a:r>
            <a:rPr kumimoji="1" lang="ja-JP" altLang="ja-JP" sz="1100" b="0" i="0" baseline="0">
              <a:solidFill>
                <a:schemeClr val="dk1"/>
              </a:solidFill>
              <a:effectLst/>
              <a:latin typeface="+mn-lt"/>
              <a:ea typeface="+mn-ea"/>
              <a:cs typeface="+mn-cs"/>
            </a:rPr>
            <a:t>円となっており、前年度と比較し、</a:t>
          </a:r>
          <a:r>
            <a:rPr kumimoji="1" lang="en-US" altLang="ja-JP" sz="1100" b="0" i="0" baseline="0">
              <a:solidFill>
                <a:schemeClr val="dk1"/>
              </a:solidFill>
              <a:effectLst/>
              <a:latin typeface="+mn-lt"/>
              <a:ea typeface="+mn-ea"/>
              <a:cs typeface="+mn-cs"/>
            </a:rPr>
            <a:t>1,251,625</a:t>
          </a:r>
          <a:r>
            <a:rPr kumimoji="1" lang="ja-JP" altLang="ja-JP" sz="1100" b="0" i="0" baseline="0">
              <a:solidFill>
                <a:schemeClr val="dk1"/>
              </a:solidFill>
              <a:effectLst/>
              <a:latin typeface="+mn-lt"/>
              <a:ea typeface="+mn-ea"/>
              <a:cs typeface="+mn-cs"/>
            </a:rPr>
            <a:t>円の大幅な減となっている。それは平成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より継続していた大型建設事業が終了したことが要因となっているが、類似団体と比較しても最も高い数値となっている。今後も農業近代化施設整備事業等が計画されていることや、公共施設の更新時期に備えるため、公共施設等総合管理計画に沿って施設の長寿命化や廃止、統合等検討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沖縄県伊平屋村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1,205
1,193
21.82
3,251,954
2,909,036
295,836
1,306,447
3,462,825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2140</xdr:rowOff>
    </xdr:from>
    <xdr:to>
      <xdr:col>24</xdr:col>
      <xdr:colOff>63500</xdr:colOff>
      <xdr:row>35</xdr:row>
      <xdr:rowOff>17151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002890"/>
          <a:ext cx="8382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122022</xdr:rowOff>
    </xdr:from>
    <xdr:to>
      <xdr:col>19</xdr:col>
      <xdr:colOff>177800</xdr:colOff>
      <xdr:row>35</xdr:row>
      <xdr:rowOff>2140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5951322"/>
          <a:ext cx="889000" cy="5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23959</xdr:rowOff>
    </xdr:from>
    <xdr:to>
      <xdr:col>20</xdr:col>
      <xdr:colOff>38100</xdr:colOff>
      <xdr:row>37</xdr:row>
      <xdr:rowOff>125559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6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116686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6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122022</xdr:rowOff>
    </xdr:from>
    <xdr:to>
      <xdr:col>15</xdr:col>
      <xdr:colOff>50800</xdr:colOff>
      <xdr:row>34</xdr:row>
      <xdr:rowOff>132137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5951322"/>
          <a:ext cx="889000" cy="1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12967</xdr:rowOff>
    </xdr:from>
    <xdr:to>
      <xdr:col>15</xdr:col>
      <xdr:colOff>101600</xdr:colOff>
      <xdr:row>37</xdr:row>
      <xdr:rowOff>114567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105694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132137</xdr:rowOff>
    </xdr:from>
    <xdr:to>
      <xdr:col>10</xdr:col>
      <xdr:colOff>114300</xdr:colOff>
      <xdr:row>34</xdr:row>
      <xdr:rowOff>149816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5961437"/>
          <a:ext cx="889000" cy="1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18358</xdr:rowOff>
    </xdr:from>
    <xdr:to>
      <xdr:col>10</xdr:col>
      <xdr:colOff>165100</xdr:colOff>
      <xdr:row>37</xdr:row>
      <xdr:rowOff>119958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62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111085</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5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26492</xdr:rowOff>
    </xdr:from>
    <xdr:to>
      <xdr:col>6</xdr:col>
      <xdr:colOff>38100</xdr:colOff>
      <xdr:row>37</xdr:row>
      <xdr:rowOff>128092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7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119219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137801</xdr:rowOff>
    </xdr:from>
    <xdr:to>
      <xdr:col>24</xdr:col>
      <xdr:colOff>114300</xdr:colOff>
      <xdr:row>35</xdr:row>
      <xdr:rowOff>67951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96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160678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81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122790</xdr:rowOff>
    </xdr:from>
    <xdr:to>
      <xdr:col>20</xdr:col>
      <xdr:colOff>38100</xdr:colOff>
      <xdr:row>35</xdr:row>
      <xdr:rowOff>52940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95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69467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72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71222</xdr:rowOff>
    </xdr:from>
    <xdr:to>
      <xdr:col>15</xdr:col>
      <xdr:colOff>101600</xdr:colOff>
      <xdr:row>35</xdr:row>
      <xdr:rowOff>1372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90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17899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67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81337</xdr:rowOff>
    </xdr:from>
    <xdr:to>
      <xdr:col>10</xdr:col>
      <xdr:colOff>165100</xdr:colOff>
      <xdr:row>35</xdr:row>
      <xdr:rowOff>11487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91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28014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68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99016</xdr:rowOff>
    </xdr:from>
    <xdr:to>
      <xdr:col>6</xdr:col>
      <xdr:colOff>38100</xdr:colOff>
      <xdr:row>35</xdr:row>
      <xdr:rowOff>29166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92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45693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70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4464</xdr:rowOff>
    </xdr:from>
    <xdr:to>
      <xdr:col>24</xdr:col>
      <xdr:colOff>63500</xdr:colOff>
      <xdr:row>58</xdr:row>
      <xdr:rowOff>13870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48564"/>
          <a:ext cx="838200" cy="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4464</xdr:rowOff>
    </xdr:from>
    <xdr:to>
      <xdr:col>19</xdr:col>
      <xdr:colOff>177800</xdr:colOff>
      <xdr:row>58</xdr:row>
      <xdr:rowOff>48631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48564"/>
          <a:ext cx="889000" cy="4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163547</xdr:rowOff>
    </xdr:from>
    <xdr:to>
      <xdr:col>20</xdr:col>
      <xdr:colOff>38100</xdr:colOff>
      <xdr:row>58</xdr:row>
      <xdr:rowOff>93697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84824</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2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39706</xdr:rowOff>
    </xdr:from>
    <xdr:to>
      <xdr:col>15</xdr:col>
      <xdr:colOff>50800</xdr:colOff>
      <xdr:row>58</xdr:row>
      <xdr:rowOff>48631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83806"/>
          <a:ext cx="889000" cy="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33286</xdr:rowOff>
    </xdr:from>
    <xdr:to>
      <xdr:col>15</xdr:col>
      <xdr:colOff>101600</xdr:colOff>
      <xdr:row>58</xdr:row>
      <xdr:rowOff>134886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7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126013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7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37964</xdr:rowOff>
    </xdr:from>
    <xdr:to>
      <xdr:col>10</xdr:col>
      <xdr:colOff>114300</xdr:colOff>
      <xdr:row>58</xdr:row>
      <xdr:rowOff>39706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82064"/>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22199</xdr:rowOff>
    </xdr:from>
    <xdr:to>
      <xdr:col>10</xdr:col>
      <xdr:colOff>165100</xdr:colOff>
      <xdr:row>58</xdr:row>
      <xdr:rowOff>123799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114926</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5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21813</xdr:rowOff>
    </xdr:from>
    <xdr:to>
      <xdr:col>6</xdr:col>
      <xdr:colOff>38100</xdr:colOff>
      <xdr:row>58</xdr:row>
      <xdr:rowOff>123413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114540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5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134520</xdr:rowOff>
    </xdr:from>
    <xdr:to>
      <xdr:col>24</xdr:col>
      <xdr:colOff>114300</xdr:colOff>
      <xdr:row>58</xdr:row>
      <xdr:rowOff>64670</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0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93897</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9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125114</xdr:rowOff>
    </xdr:from>
    <xdr:to>
      <xdr:col>20</xdr:col>
      <xdr:colOff>38100</xdr:colOff>
      <xdr:row>58</xdr:row>
      <xdr:rowOff>55264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71791</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7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169281</xdr:rowOff>
    </xdr:from>
    <xdr:to>
      <xdr:col>15</xdr:col>
      <xdr:colOff>101600</xdr:colOff>
      <xdr:row>58</xdr:row>
      <xdr:rowOff>99431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4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115958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71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160356</xdr:rowOff>
    </xdr:from>
    <xdr:to>
      <xdr:col>10</xdr:col>
      <xdr:colOff>165100</xdr:colOff>
      <xdr:row>58</xdr:row>
      <xdr:rowOff>90506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3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107033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708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158614</xdr:rowOff>
    </xdr:from>
    <xdr:to>
      <xdr:col>6</xdr:col>
      <xdr:colOff>38100</xdr:colOff>
      <xdr:row>58</xdr:row>
      <xdr:rowOff>88764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3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105291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706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134272</xdr:rowOff>
    </xdr:from>
    <xdr:to>
      <xdr:col>24</xdr:col>
      <xdr:colOff>63500</xdr:colOff>
      <xdr:row>78</xdr:row>
      <xdr:rowOff>68235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335922"/>
          <a:ext cx="838200" cy="10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68235</xdr:rowOff>
    </xdr:from>
    <xdr:to>
      <xdr:col>19</xdr:col>
      <xdr:colOff>177800</xdr:colOff>
      <xdr:row>78</xdr:row>
      <xdr:rowOff>105556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441335"/>
          <a:ext cx="889000" cy="3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119706</xdr:rowOff>
    </xdr:from>
    <xdr:to>
      <xdr:col>20</xdr:col>
      <xdr:colOff>38100</xdr:colOff>
      <xdr:row>79</xdr:row>
      <xdr:rowOff>49856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9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40983</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58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105556</xdr:rowOff>
    </xdr:from>
    <xdr:to>
      <xdr:col>15</xdr:col>
      <xdr:colOff>50800</xdr:colOff>
      <xdr:row>78</xdr:row>
      <xdr:rowOff>110300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478656"/>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155702</xdr:rowOff>
    </xdr:from>
    <xdr:to>
      <xdr:col>15</xdr:col>
      <xdr:colOff>101600</xdr:colOff>
      <xdr:row>79</xdr:row>
      <xdr:rowOff>85852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2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76979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62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77552</xdr:rowOff>
    </xdr:from>
    <xdr:to>
      <xdr:col>10</xdr:col>
      <xdr:colOff>114300</xdr:colOff>
      <xdr:row>78</xdr:row>
      <xdr:rowOff>110300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450652"/>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18042</xdr:rowOff>
    </xdr:from>
    <xdr:to>
      <xdr:col>10</xdr:col>
      <xdr:colOff>165100</xdr:colOff>
      <xdr:row>79</xdr:row>
      <xdr:rowOff>119642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6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110769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65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1118</xdr:rowOff>
    </xdr:from>
    <xdr:to>
      <xdr:col>6</xdr:col>
      <xdr:colOff>38100</xdr:colOff>
      <xdr:row>79</xdr:row>
      <xdr:rowOff>102718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4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93845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63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83472</xdr:rowOff>
    </xdr:from>
    <xdr:to>
      <xdr:col>24</xdr:col>
      <xdr:colOff>114300</xdr:colOff>
      <xdr:row>78</xdr:row>
      <xdr:rowOff>13622</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28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106349</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17435</xdr:rowOff>
    </xdr:from>
    <xdr:to>
      <xdr:col>20</xdr:col>
      <xdr:colOff>38100</xdr:colOff>
      <xdr:row>78</xdr:row>
      <xdr:rowOff>119035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39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135562</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165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54756</xdr:rowOff>
    </xdr:from>
    <xdr:to>
      <xdr:col>15</xdr:col>
      <xdr:colOff>101600</xdr:colOff>
      <xdr:row>78</xdr:row>
      <xdr:rowOff>156356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42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1433</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203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59500</xdr:rowOff>
    </xdr:from>
    <xdr:to>
      <xdr:col>10</xdr:col>
      <xdr:colOff>165100</xdr:colOff>
      <xdr:row>78</xdr:row>
      <xdr:rowOff>161100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4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6177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20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26752</xdr:rowOff>
    </xdr:from>
    <xdr:to>
      <xdr:col>6</xdr:col>
      <xdr:colOff>38100</xdr:colOff>
      <xdr:row>78</xdr:row>
      <xdr:rowOff>128352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39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144879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175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153919</xdr:rowOff>
    </xdr:from>
    <xdr:to>
      <xdr:col>24</xdr:col>
      <xdr:colOff>63500</xdr:colOff>
      <xdr:row>96</xdr:row>
      <xdr:rowOff>14401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441669"/>
          <a:ext cx="838200" cy="3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153919</xdr:rowOff>
    </xdr:from>
    <xdr:to>
      <xdr:col>19</xdr:col>
      <xdr:colOff>177800</xdr:colOff>
      <xdr:row>97</xdr:row>
      <xdr:rowOff>59736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441669"/>
          <a:ext cx="889000" cy="24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42106</xdr:rowOff>
    </xdr:from>
    <xdr:to>
      <xdr:col>20</xdr:col>
      <xdr:colOff>38100</xdr:colOff>
      <xdr:row>97</xdr:row>
      <xdr:rowOff>143706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134833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76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59736</xdr:rowOff>
    </xdr:from>
    <xdr:to>
      <xdr:col>15</xdr:col>
      <xdr:colOff>50800</xdr:colOff>
      <xdr:row>97</xdr:row>
      <xdr:rowOff>79248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690386"/>
          <a:ext cx="889000" cy="1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88410</xdr:rowOff>
    </xdr:from>
    <xdr:to>
      <xdr:col>15</xdr:col>
      <xdr:colOff>101600</xdr:colOff>
      <xdr:row>98</xdr:row>
      <xdr:rowOff>18560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71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9687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81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153817</xdr:rowOff>
    </xdr:from>
    <xdr:to>
      <xdr:col>10</xdr:col>
      <xdr:colOff>114300</xdr:colOff>
      <xdr:row>97</xdr:row>
      <xdr:rowOff>79248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613017"/>
          <a:ext cx="889000" cy="9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116162</xdr:rowOff>
    </xdr:from>
    <xdr:to>
      <xdr:col>10</xdr:col>
      <xdr:colOff>165100</xdr:colOff>
      <xdr:row>98</xdr:row>
      <xdr:rowOff>46312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74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37439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83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117135</xdr:rowOff>
    </xdr:from>
    <xdr:to>
      <xdr:col>6</xdr:col>
      <xdr:colOff>38100</xdr:colOff>
      <xdr:row>98</xdr:row>
      <xdr:rowOff>47285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74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38412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84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135051</xdr:rowOff>
    </xdr:from>
    <xdr:to>
      <xdr:col>24</xdr:col>
      <xdr:colOff>114300</xdr:colOff>
      <xdr:row>96</xdr:row>
      <xdr:rowOff>65201</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157928</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2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103119</xdr:rowOff>
    </xdr:from>
    <xdr:to>
      <xdr:col>20</xdr:col>
      <xdr:colOff>38100</xdr:colOff>
      <xdr:row>96</xdr:row>
      <xdr:rowOff>33269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39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49796</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16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8936</xdr:rowOff>
    </xdr:from>
    <xdr:to>
      <xdr:col>15</xdr:col>
      <xdr:colOff>101600</xdr:colOff>
      <xdr:row>97</xdr:row>
      <xdr:rowOff>110536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3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127063</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414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28448</xdr:rowOff>
    </xdr:from>
    <xdr:to>
      <xdr:col>10</xdr:col>
      <xdr:colOff>165100</xdr:colOff>
      <xdr:row>97</xdr:row>
      <xdr:rowOff>130048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146575</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434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103017</xdr:rowOff>
    </xdr:from>
    <xdr:to>
      <xdr:col>6</xdr:col>
      <xdr:colOff>38100</xdr:colOff>
      <xdr:row>97</xdr:row>
      <xdr:rowOff>33167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6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49694</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337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5461</xdr:rowOff>
    </xdr:from>
    <xdr:to>
      <xdr:col>50</xdr:col>
      <xdr:colOff>165100</xdr:colOff>
      <xdr:row>38</xdr:row>
      <xdr:rowOff>107061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123588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31877</xdr:rowOff>
    </xdr:from>
    <xdr:to>
      <xdr:col>46</xdr:col>
      <xdr:colOff>38100</xdr:colOff>
      <xdr:row>38</xdr:row>
      <xdr:rowOff>133477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150004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32893</xdr:rowOff>
    </xdr:from>
    <xdr:to>
      <xdr:col>41</xdr:col>
      <xdr:colOff>101600</xdr:colOff>
      <xdr:row>38</xdr:row>
      <xdr:rowOff>134493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151020</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3556</xdr:rowOff>
    </xdr:from>
    <xdr:to>
      <xdr:col>36</xdr:col>
      <xdr:colOff>165100</xdr:colOff>
      <xdr:row>38</xdr:row>
      <xdr:rowOff>105156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121683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32127</xdr:rowOff>
    </xdr:from>
    <xdr:to>
      <xdr:col>54</xdr:col>
      <xdr:colOff>189865</xdr:colOff>
      <xdr:row>58</xdr:row>
      <xdr:rowOff>7158</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9290427"/>
          <a:ext cx="1270" cy="6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10985</xdr:rowOff>
    </xdr:from>
    <xdr:ext cx="534377"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995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7158</xdr:rowOff>
    </xdr:from>
    <xdr:to>
      <xdr:col>55</xdr:col>
      <xdr:colOff>88900</xdr:colOff>
      <xdr:row>58</xdr:row>
      <xdr:rowOff>7158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9951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150254</xdr:rowOff>
    </xdr:from>
    <xdr:ext cx="690189"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9065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54</xdr:row>
      <xdr:rowOff>32127</xdr:rowOff>
    </xdr:from>
    <xdr:to>
      <xdr:col>55</xdr:col>
      <xdr:colOff>88900</xdr:colOff>
      <xdr:row>54</xdr:row>
      <xdr:rowOff>32127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29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75261</xdr:rowOff>
    </xdr:from>
    <xdr:to>
      <xdr:col>55</xdr:col>
      <xdr:colOff>0</xdr:colOff>
      <xdr:row>57</xdr:row>
      <xdr:rowOff>32555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9162111"/>
          <a:ext cx="838200" cy="64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27811</xdr:rowOff>
    </xdr:from>
    <xdr:ext cx="599010"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8004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49384</xdr:rowOff>
    </xdr:from>
    <xdr:to>
      <xdr:col>55</xdr:col>
      <xdr:colOff>50800</xdr:colOff>
      <xdr:row>57</xdr:row>
      <xdr:rowOff>150984</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8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41373</xdr:rowOff>
    </xdr:from>
    <xdr:to>
      <xdr:col>50</xdr:col>
      <xdr:colOff>114300</xdr:colOff>
      <xdr:row>53</xdr:row>
      <xdr:rowOff>75261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8785323"/>
          <a:ext cx="889000" cy="37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69306</xdr:rowOff>
    </xdr:from>
    <xdr:to>
      <xdr:col>50</xdr:col>
      <xdr:colOff>165100</xdr:colOff>
      <xdr:row>57</xdr:row>
      <xdr:rowOff>170906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84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162033</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39795" y="993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41373</xdr:rowOff>
    </xdr:from>
    <xdr:to>
      <xdr:col>45</xdr:col>
      <xdr:colOff>177800</xdr:colOff>
      <xdr:row>52</xdr:row>
      <xdr:rowOff>99416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8785323"/>
          <a:ext cx="889000" cy="22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77905</xdr:rowOff>
    </xdr:from>
    <xdr:to>
      <xdr:col>46</xdr:col>
      <xdr:colOff>38100</xdr:colOff>
      <xdr:row>58</xdr:row>
      <xdr:rowOff>8055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170632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50795" y="994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99416</xdr:rowOff>
    </xdr:from>
    <xdr:to>
      <xdr:col>41</xdr:col>
      <xdr:colOff>50800</xdr:colOff>
      <xdr:row>55</xdr:row>
      <xdr:rowOff>151721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014816"/>
          <a:ext cx="889000" cy="56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84951</xdr:rowOff>
    </xdr:from>
    <xdr:to>
      <xdr:col>41</xdr:col>
      <xdr:colOff>101600</xdr:colOff>
      <xdr:row>58</xdr:row>
      <xdr:rowOff>15101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6228</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61795" y="995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83524</xdr:rowOff>
    </xdr:from>
    <xdr:to>
      <xdr:col>36</xdr:col>
      <xdr:colOff>165100</xdr:colOff>
      <xdr:row>58</xdr:row>
      <xdr:rowOff>13674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4801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672795" y="994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153205</xdr:rowOff>
    </xdr:from>
    <xdr:to>
      <xdr:col>55</xdr:col>
      <xdr:colOff>50800</xdr:colOff>
      <xdr:row>57</xdr:row>
      <xdr:rowOff>83355</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75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4632</xdr:rowOff>
    </xdr:from>
    <xdr:ext cx="599010"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605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24461</xdr:rowOff>
    </xdr:from>
    <xdr:to>
      <xdr:col>50</xdr:col>
      <xdr:colOff>165100</xdr:colOff>
      <xdr:row>53</xdr:row>
      <xdr:rowOff>126061</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11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51</xdr:row>
      <xdr:rowOff>142588</xdr:rowOff>
    </xdr:from>
    <xdr:ext cx="690189"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294205" y="88865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162023</xdr:rowOff>
    </xdr:from>
    <xdr:to>
      <xdr:col>46</xdr:col>
      <xdr:colOff>38100</xdr:colOff>
      <xdr:row>51</xdr:row>
      <xdr:rowOff>92173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873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49</xdr:row>
      <xdr:rowOff>108700</xdr:rowOff>
    </xdr:from>
    <xdr:ext cx="690189"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05205" y="85097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48616</xdr:rowOff>
    </xdr:from>
    <xdr:to>
      <xdr:col>41</xdr:col>
      <xdr:colOff>101600</xdr:colOff>
      <xdr:row>52</xdr:row>
      <xdr:rowOff>150216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896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50</xdr:row>
      <xdr:rowOff>166743</xdr:rowOff>
    </xdr:from>
    <xdr:ext cx="690189"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16205" y="87392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100921</xdr:rowOff>
    </xdr:from>
    <xdr:to>
      <xdr:col>36</xdr:col>
      <xdr:colOff>165100</xdr:colOff>
      <xdr:row>56</xdr:row>
      <xdr:rowOff>31071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53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47598</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672795" y="930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139990</xdr:rowOff>
    </xdr:from>
    <xdr:to>
      <xdr:col>55</xdr:col>
      <xdr:colOff>0</xdr:colOff>
      <xdr:row>77</xdr:row>
      <xdr:rowOff>144114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9639300" y="13341640"/>
          <a:ext cx="838200" cy="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85412</xdr:rowOff>
    </xdr:from>
    <xdr:to>
      <xdr:col>50</xdr:col>
      <xdr:colOff>114300</xdr:colOff>
      <xdr:row>77</xdr:row>
      <xdr:rowOff>144114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8750300" y="13287062"/>
          <a:ext cx="889000" cy="5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114016</xdr:rowOff>
    </xdr:from>
    <xdr:to>
      <xdr:col>50</xdr:col>
      <xdr:colOff>165100</xdr:colOff>
      <xdr:row>78</xdr:row>
      <xdr:rowOff>44166</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31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35293</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34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85412</xdr:rowOff>
    </xdr:from>
    <xdr:to>
      <xdr:col>45</xdr:col>
      <xdr:colOff>177800</xdr:colOff>
      <xdr:row>77</xdr:row>
      <xdr:rowOff>86894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61300" y="13287062"/>
          <a:ext cx="889000" cy="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156586</xdr:rowOff>
    </xdr:from>
    <xdr:to>
      <xdr:col>46</xdr:col>
      <xdr:colOff>38100</xdr:colOff>
      <xdr:row>78</xdr:row>
      <xdr:rowOff>86736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77863</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345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7939</xdr:rowOff>
    </xdr:from>
    <xdr:to>
      <xdr:col>41</xdr:col>
      <xdr:colOff>50800</xdr:colOff>
      <xdr:row>77</xdr:row>
      <xdr:rowOff>86894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3209589"/>
          <a:ext cx="889000" cy="7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148960</xdr:rowOff>
    </xdr:from>
    <xdr:to>
      <xdr:col>41</xdr:col>
      <xdr:colOff>101600</xdr:colOff>
      <xdr:row>78</xdr:row>
      <xdr:rowOff>79110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70237</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34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126589</xdr:rowOff>
    </xdr:from>
    <xdr:to>
      <xdr:col>36</xdr:col>
      <xdr:colOff>165100</xdr:colOff>
      <xdr:row>78</xdr:row>
      <xdr:rowOff>56739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32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47866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34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89190</xdr:rowOff>
    </xdr:from>
    <xdr:to>
      <xdr:col>55</xdr:col>
      <xdr:colOff>50800</xdr:colOff>
      <xdr:row>78</xdr:row>
      <xdr:rowOff>19340</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29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112067</xdr:rowOff>
    </xdr:from>
    <xdr:ext cx="534377"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14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93314</xdr:rowOff>
    </xdr:from>
    <xdr:to>
      <xdr:col>50</xdr:col>
      <xdr:colOff>165100</xdr:colOff>
      <xdr:row>78</xdr:row>
      <xdr:rowOff>23464</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29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39991</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307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34612</xdr:rowOff>
    </xdr:from>
    <xdr:to>
      <xdr:col>46</xdr:col>
      <xdr:colOff>38100</xdr:colOff>
      <xdr:row>77</xdr:row>
      <xdr:rowOff>136212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23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152739</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301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36094</xdr:rowOff>
    </xdr:from>
    <xdr:to>
      <xdr:col>41</xdr:col>
      <xdr:colOff>101600</xdr:colOff>
      <xdr:row>77</xdr:row>
      <xdr:rowOff>137694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2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154221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01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128589</xdr:rowOff>
    </xdr:from>
    <xdr:to>
      <xdr:col>36</xdr:col>
      <xdr:colOff>165100</xdr:colOff>
      <xdr:row>77</xdr:row>
      <xdr:rowOff>58739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15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75267</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672795" y="1293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48" name="土木費最小値テキスト">
          <a:extLst>
            <a:ext uri="{FF2B5EF4-FFF2-40B4-BE49-F238E27FC236}">
              <a16:creationId xmlns:a16="http://schemas.microsoft.com/office/drawing/2014/main" id="{00000000-0008-0000-0700-0000C0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0" name="土木費最大値テキスト">
          <a:extLst>
            <a:ext uri="{FF2B5EF4-FFF2-40B4-BE49-F238E27FC236}">
              <a16:creationId xmlns:a16="http://schemas.microsoft.com/office/drawing/2014/main" id="{00000000-0008-0000-0700-0000C2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57477</xdr:rowOff>
    </xdr:from>
    <xdr:to>
      <xdr:col>55</xdr:col>
      <xdr:colOff>0</xdr:colOff>
      <xdr:row>95</xdr:row>
      <xdr:rowOff>72482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9639300" y="16173777"/>
          <a:ext cx="838200" cy="18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3" name="土木費平均値テキスト">
          <a:extLst>
            <a:ext uri="{FF2B5EF4-FFF2-40B4-BE49-F238E27FC236}">
              <a16:creationId xmlns:a16="http://schemas.microsoft.com/office/drawing/2014/main" id="{00000000-0008-0000-0700-0000C5010000}"/>
            </a:ext>
          </a:extLst>
        </xdr:cNvPr>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72482</xdr:rowOff>
    </xdr:from>
    <xdr:to>
      <xdr:col>50</xdr:col>
      <xdr:colOff>114300</xdr:colOff>
      <xdr:row>97</xdr:row>
      <xdr:rowOff>61359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8750300" y="16360232"/>
          <a:ext cx="889000" cy="33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111913</xdr:rowOff>
    </xdr:from>
    <xdr:to>
      <xdr:col>50</xdr:col>
      <xdr:colOff>165100</xdr:colOff>
      <xdr:row>97</xdr:row>
      <xdr:rowOff>42063</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9588500" y="1657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33190</xdr:rowOff>
    </xdr:from>
    <xdr:ext cx="599010"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9339795" y="1666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102670</xdr:rowOff>
    </xdr:from>
    <xdr:to>
      <xdr:col>45</xdr:col>
      <xdr:colOff>177800</xdr:colOff>
      <xdr:row>97</xdr:row>
      <xdr:rowOff>61359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7861300" y="16561870"/>
          <a:ext cx="889000" cy="13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155536</xdr:rowOff>
    </xdr:from>
    <xdr:to>
      <xdr:col>46</xdr:col>
      <xdr:colOff>38100</xdr:colOff>
      <xdr:row>97</xdr:row>
      <xdr:rowOff>85686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8699500" y="1661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102213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50795" y="1638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102670</xdr:rowOff>
    </xdr:from>
    <xdr:to>
      <xdr:col>41</xdr:col>
      <xdr:colOff>50800</xdr:colOff>
      <xdr:row>97</xdr:row>
      <xdr:rowOff>13168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6972300" y="16561870"/>
          <a:ext cx="889000" cy="8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141605</xdr:rowOff>
    </xdr:from>
    <xdr:to>
      <xdr:col>41</xdr:col>
      <xdr:colOff>101600</xdr:colOff>
      <xdr:row>97</xdr:row>
      <xdr:rowOff>71755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7810500" y="166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62882</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561795" y="16693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87917</xdr:rowOff>
    </xdr:from>
    <xdr:to>
      <xdr:col>36</xdr:col>
      <xdr:colOff>165100</xdr:colOff>
      <xdr:row>97</xdr:row>
      <xdr:rowOff>18067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6921500" y="1654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34594</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672795" y="1632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6677</xdr:rowOff>
    </xdr:from>
    <xdr:to>
      <xdr:col>55</xdr:col>
      <xdr:colOff>50800</xdr:colOff>
      <xdr:row>94</xdr:row>
      <xdr:rowOff>108277</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10426700" y="1612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29554</xdr:rowOff>
    </xdr:from>
    <xdr:ext cx="599010" cy="259045"/>
    <xdr:sp macro="" textlink="">
      <xdr:nvSpPr>
        <xdr:cNvPr id="472" name="土木費該当値テキスト">
          <a:extLst>
            <a:ext uri="{FF2B5EF4-FFF2-40B4-BE49-F238E27FC236}">
              <a16:creationId xmlns:a16="http://schemas.microsoft.com/office/drawing/2014/main" id="{00000000-0008-0000-0700-0000D8010000}"/>
            </a:ext>
          </a:extLst>
        </xdr:cNvPr>
        <xdr:cNvSpPr txBox="1"/>
      </xdr:nvSpPr>
      <xdr:spPr>
        <a:xfrm>
          <a:off x="10528300" y="1597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21682</xdr:rowOff>
    </xdr:from>
    <xdr:to>
      <xdr:col>50</xdr:col>
      <xdr:colOff>165100</xdr:colOff>
      <xdr:row>95</xdr:row>
      <xdr:rowOff>123282</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9588500" y="1630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139809</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39795" y="1608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10559</xdr:rowOff>
    </xdr:from>
    <xdr:to>
      <xdr:col>46</xdr:col>
      <xdr:colOff>38100</xdr:colOff>
      <xdr:row>97</xdr:row>
      <xdr:rowOff>112159</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8699500" y="1664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103286</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50795" y="1673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51870</xdr:rowOff>
    </xdr:from>
    <xdr:to>
      <xdr:col>41</xdr:col>
      <xdr:colOff>101600</xdr:colOff>
      <xdr:row>96</xdr:row>
      <xdr:rowOff>153470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7810500" y="1651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169997</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61795" y="1628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133818</xdr:rowOff>
    </xdr:from>
    <xdr:to>
      <xdr:col>36</xdr:col>
      <xdr:colOff>165100</xdr:colOff>
      <xdr:row>97</xdr:row>
      <xdr:rowOff>63968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6921500" y="165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55095</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672795" y="1668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31504</xdr:rowOff>
    </xdr:from>
    <xdr:to>
      <xdr:col>85</xdr:col>
      <xdr:colOff>127000</xdr:colOff>
      <xdr:row>38</xdr:row>
      <xdr:rowOff>162575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203704"/>
          <a:ext cx="838200" cy="47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52544</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224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154658</xdr:rowOff>
    </xdr:from>
    <xdr:to>
      <xdr:col>81</xdr:col>
      <xdr:colOff>50800</xdr:colOff>
      <xdr:row>38</xdr:row>
      <xdr:rowOff>162575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4592300" y="6669758"/>
          <a:ext cx="889000" cy="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48385</xdr:rowOff>
    </xdr:from>
    <xdr:to>
      <xdr:col>81</xdr:col>
      <xdr:colOff>101600</xdr:colOff>
      <xdr:row>36</xdr:row>
      <xdr:rowOff>149985</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166512</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599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147038</xdr:rowOff>
    </xdr:from>
    <xdr:to>
      <xdr:col>76</xdr:col>
      <xdr:colOff>114300</xdr:colOff>
      <xdr:row>38</xdr:row>
      <xdr:rowOff>154658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3703300" y="666213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150150</xdr:rowOff>
    </xdr:from>
    <xdr:to>
      <xdr:col>76</xdr:col>
      <xdr:colOff>165100</xdr:colOff>
      <xdr:row>36</xdr:row>
      <xdr:rowOff>80300</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96827</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59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166660</xdr:rowOff>
    </xdr:from>
    <xdr:to>
      <xdr:col>71</xdr:col>
      <xdr:colOff>177800</xdr:colOff>
      <xdr:row>38</xdr:row>
      <xdr:rowOff>147038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814300" y="6510310"/>
          <a:ext cx="889000" cy="15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90843</xdr:rowOff>
    </xdr:from>
    <xdr:to>
      <xdr:col>72</xdr:col>
      <xdr:colOff>38100</xdr:colOff>
      <xdr:row>37</xdr:row>
      <xdr:rowOff>20993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37520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0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4341</xdr:rowOff>
    </xdr:from>
    <xdr:to>
      <xdr:col>67</xdr:col>
      <xdr:colOff>101600</xdr:colOff>
      <xdr:row>37</xdr:row>
      <xdr:rowOff>105941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122468</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1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152154</xdr:rowOff>
    </xdr:from>
    <xdr:to>
      <xdr:col>85</xdr:col>
      <xdr:colOff>177800</xdr:colOff>
      <xdr:row>36</xdr:row>
      <xdr:rowOff>82304</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15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3581</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00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111775</xdr:rowOff>
    </xdr:from>
    <xdr:to>
      <xdr:col>81</xdr:col>
      <xdr:colOff>101600</xdr:colOff>
      <xdr:row>39</xdr:row>
      <xdr:rowOff>41925</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62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33052</xdr:rowOff>
    </xdr:from>
    <xdr:ext cx="469744"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46428" y="671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103858</xdr:rowOff>
    </xdr:from>
    <xdr:to>
      <xdr:col>76</xdr:col>
      <xdr:colOff>165100</xdr:colOff>
      <xdr:row>39</xdr:row>
      <xdr:rowOff>34008</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61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25135</xdr:rowOff>
    </xdr:from>
    <xdr:ext cx="469744"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57428" y="671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96238</xdr:rowOff>
    </xdr:from>
    <xdr:to>
      <xdr:col>72</xdr:col>
      <xdr:colOff>38100</xdr:colOff>
      <xdr:row>39</xdr:row>
      <xdr:rowOff>26388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61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17515</xdr:rowOff>
    </xdr:from>
    <xdr:ext cx="469744"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68428" y="670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115860</xdr:rowOff>
    </xdr:from>
    <xdr:to>
      <xdr:col>67</xdr:col>
      <xdr:colOff>101600</xdr:colOff>
      <xdr:row>38</xdr:row>
      <xdr:rowOff>46010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45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37137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5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32081</xdr:rowOff>
    </xdr:from>
    <xdr:to>
      <xdr:col>85</xdr:col>
      <xdr:colOff>127000</xdr:colOff>
      <xdr:row>56</xdr:row>
      <xdr:rowOff>122186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461831"/>
          <a:ext cx="838200" cy="26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49389</xdr:rowOff>
    </xdr:from>
    <xdr:ext cx="599010"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82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32081</xdr:rowOff>
    </xdr:from>
    <xdr:to>
      <xdr:col>81</xdr:col>
      <xdr:colOff>50800</xdr:colOff>
      <xdr:row>55</xdr:row>
      <xdr:rowOff>106284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9461831"/>
          <a:ext cx="889000" cy="7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122855</xdr:rowOff>
    </xdr:from>
    <xdr:to>
      <xdr:col>81</xdr:col>
      <xdr:colOff>101600</xdr:colOff>
      <xdr:row>58</xdr:row>
      <xdr:rowOff>53005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89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44132</xdr:rowOff>
    </xdr:from>
    <xdr:ext cx="599010"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181795" y="9988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105683</xdr:rowOff>
    </xdr:from>
    <xdr:to>
      <xdr:col>76</xdr:col>
      <xdr:colOff>114300</xdr:colOff>
      <xdr:row>55</xdr:row>
      <xdr:rowOff>106284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3703300" y="8678183"/>
          <a:ext cx="889000" cy="85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125895</xdr:rowOff>
    </xdr:from>
    <xdr:to>
      <xdr:col>76</xdr:col>
      <xdr:colOff>165100</xdr:colOff>
      <xdr:row>58</xdr:row>
      <xdr:rowOff>56045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89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47172</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292795" y="9991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105683</xdr:rowOff>
    </xdr:from>
    <xdr:to>
      <xdr:col>71</xdr:col>
      <xdr:colOff>177800</xdr:colOff>
      <xdr:row>52</xdr:row>
      <xdr:rowOff>123682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8678183"/>
          <a:ext cx="889000" cy="3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127091</xdr:rowOff>
    </xdr:from>
    <xdr:to>
      <xdr:col>72</xdr:col>
      <xdr:colOff>38100</xdr:colOff>
      <xdr:row>58</xdr:row>
      <xdr:rowOff>57241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48368</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03795" y="999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102967</xdr:rowOff>
    </xdr:from>
    <xdr:to>
      <xdr:col>67</xdr:col>
      <xdr:colOff>101600</xdr:colOff>
      <xdr:row>58</xdr:row>
      <xdr:rowOff>33117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24244</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14795" y="996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71386</xdr:rowOff>
    </xdr:from>
    <xdr:to>
      <xdr:col>85</xdr:col>
      <xdr:colOff>177800</xdr:colOff>
      <xdr:row>57</xdr:row>
      <xdr:rowOff>1536</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67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94263</xdr:rowOff>
    </xdr:from>
    <xdr:ext cx="599010"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52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152731</xdr:rowOff>
    </xdr:from>
    <xdr:to>
      <xdr:col>81</xdr:col>
      <xdr:colOff>101600</xdr:colOff>
      <xdr:row>55</xdr:row>
      <xdr:rowOff>82881</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41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99408</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181795" y="9186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55484</xdr:rowOff>
    </xdr:from>
    <xdr:to>
      <xdr:col>76</xdr:col>
      <xdr:colOff>165100</xdr:colOff>
      <xdr:row>55</xdr:row>
      <xdr:rowOff>157084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48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2161</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292795" y="926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54883</xdr:rowOff>
    </xdr:from>
    <xdr:to>
      <xdr:col>72</xdr:col>
      <xdr:colOff>38100</xdr:colOff>
      <xdr:row>50</xdr:row>
      <xdr:rowOff>156483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862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1560</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03795" y="840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72882</xdr:rowOff>
    </xdr:from>
    <xdr:to>
      <xdr:col>67</xdr:col>
      <xdr:colOff>101600</xdr:colOff>
      <xdr:row>53</xdr:row>
      <xdr:rowOff>3032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89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19559</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14795" y="876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161847</xdr:rowOff>
    </xdr:from>
    <xdr:to>
      <xdr:col>85</xdr:col>
      <xdr:colOff>127000</xdr:colOff>
      <xdr:row>78</xdr:row>
      <xdr:rowOff>9088</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363497"/>
          <a:ext cx="838200" cy="1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9731</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382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109632</xdr:rowOff>
    </xdr:from>
    <xdr:to>
      <xdr:col>81</xdr:col>
      <xdr:colOff>50800</xdr:colOff>
      <xdr:row>77</xdr:row>
      <xdr:rowOff>161847</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4592300" y="13139832"/>
          <a:ext cx="889000" cy="22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109183</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4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109632</xdr:rowOff>
    </xdr:from>
    <xdr:to>
      <xdr:col>76</xdr:col>
      <xdr:colOff>114300</xdr:colOff>
      <xdr:row>78</xdr:row>
      <xdr:rowOff>27330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139832"/>
          <a:ext cx="889000" cy="26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149503</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25111" y="1352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27330</xdr:rowOff>
    </xdr:from>
    <xdr:to>
      <xdr:col>71</xdr:col>
      <xdr:colOff>177800</xdr:colOff>
      <xdr:row>78</xdr:row>
      <xdr:rowOff>129186</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2814300" y="13400430"/>
          <a:ext cx="889000" cy="10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153409</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36111" y="1352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10307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47111" y="13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129738</xdr:rowOff>
    </xdr:from>
    <xdr:to>
      <xdr:col>85</xdr:col>
      <xdr:colOff>177800</xdr:colOff>
      <xdr:row>78</xdr:row>
      <xdr:rowOff>59888</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33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152615</xdr:rowOff>
    </xdr:from>
    <xdr:ext cx="534377"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18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111047</xdr:rowOff>
    </xdr:from>
    <xdr:to>
      <xdr:col>81</xdr:col>
      <xdr:colOff>101600</xdr:colOff>
      <xdr:row>78</xdr:row>
      <xdr:rowOff>41197</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31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57724</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08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58832</xdr:rowOff>
    </xdr:from>
    <xdr:to>
      <xdr:col>76</xdr:col>
      <xdr:colOff>165100</xdr:colOff>
      <xdr:row>76</xdr:row>
      <xdr:rowOff>160432</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08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5509</xdr:rowOff>
    </xdr:from>
    <xdr:ext cx="59901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292795" y="12864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147980</xdr:rowOff>
    </xdr:from>
    <xdr:to>
      <xdr:col>72</xdr:col>
      <xdr:colOff>38100</xdr:colOff>
      <xdr:row>78</xdr:row>
      <xdr:rowOff>78130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34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94657</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12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78386</xdr:rowOff>
    </xdr:from>
    <xdr:to>
      <xdr:col>67</xdr:col>
      <xdr:colOff>101600</xdr:colOff>
      <xdr:row>79</xdr:row>
      <xdr:rowOff>8536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5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171113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4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公債費グラフ枠">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4" name="公債費最小値テキスト">
          <a:extLst>
            <a:ext uri="{FF2B5EF4-FFF2-40B4-BE49-F238E27FC236}">
              <a16:creationId xmlns:a16="http://schemas.microsoft.com/office/drawing/2014/main" id="{00000000-0008-0000-0700-0000A2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76" name="公債費最大値テキスト">
          <a:extLst>
            <a:ext uri="{FF2B5EF4-FFF2-40B4-BE49-F238E27FC236}">
              <a16:creationId xmlns:a16="http://schemas.microsoft.com/office/drawing/2014/main" id="{00000000-0008-0000-0700-0000A4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132638</xdr:rowOff>
    </xdr:from>
    <xdr:to>
      <xdr:col>85</xdr:col>
      <xdr:colOff>127000</xdr:colOff>
      <xdr:row>97</xdr:row>
      <xdr:rowOff>70303</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5481300" y="16591838"/>
          <a:ext cx="838200" cy="10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79" name="公債費平均値テキスト">
          <a:extLst>
            <a:ext uri="{FF2B5EF4-FFF2-40B4-BE49-F238E27FC236}">
              <a16:creationId xmlns:a16="http://schemas.microsoft.com/office/drawing/2014/main" id="{00000000-0008-0000-0700-0000A7020000}"/>
            </a:ext>
          </a:extLst>
        </xdr:cNvPr>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59212</xdr:rowOff>
    </xdr:from>
    <xdr:to>
      <xdr:col>81</xdr:col>
      <xdr:colOff>50800</xdr:colOff>
      <xdr:row>97</xdr:row>
      <xdr:rowOff>70303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4592300" y="16689862"/>
          <a:ext cx="889000" cy="1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102062</xdr:rowOff>
    </xdr:from>
    <xdr:to>
      <xdr:col>81</xdr:col>
      <xdr:colOff>101600</xdr:colOff>
      <xdr:row>98</xdr:row>
      <xdr:rowOff>32212</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5430500" y="1673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23339</xdr:rowOff>
    </xdr:from>
    <xdr:ext cx="59901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5181795" y="1682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42487</xdr:rowOff>
    </xdr:from>
    <xdr:to>
      <xdr:col>76</xdr:col>
      <xdr:colOff>114300</xdr:colOff>
      <xdr:row>97</xdr:row>
      <xdr:rowOff>59212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3703300" y="16673137"/>
          <a:ext cx="889000" cy="1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117799</xdr:rowOff>
    </xdr:from>
    <xdr:to>
      <xdr:col>76</xdr:col>
      <xdr:colOff>165100</xdr:colOff>
      <xdr:row>98</xdr:row>
      <xdr:rowOff>47949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4541500" y="1674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39076</xdr:rowOff>
    </xdr:from>
    <xdr:ext cx="599010"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4292795" y="1684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22676</xdr:rowOff>
    </xdr:from>
    <xdr:to>
      <xdr:col>71</xdr:col>
      <xdr:colOff>177800</xdr:colOff>
      <xdr:row>97</xdr:row>
      <xdr:rowOff>42487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814300" y="16653326"/>
          <a:ext cx="8890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133525</xdr:rowOff>
    </xdr:from>
    <xdr:to>
      <xdr:col>72</xdr:col>
      <xdr:colOff>38100</xdr:colOff>
      <xdr:row>98</xdr:row>
      <xdr:rowOff>63675</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3652500" y="1676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54802</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3403795" y="1685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134679</xdr:rowOff>
    </xdr:from>
    <xdr:to>
      <xdr:col>67</xdr:col>
      <xdr:colOff>101600</xdr:colOff>
      <xdr:row>98</xdr:row>
      <xdr:rowOff>64829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2763500" y="167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55956</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2514795" y="1685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81838</xdr:rowOff>
    </xdr:from>
    <xdr:to>
      <xdr:col>85</xdr:col>
      <xdr:colOff>177800</xdr:colOff>
      <xdr:row>97</xdr:row>
      <xdr:rowOff>11988</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6268700" y="1654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104715</xdr:rowOff>
    </xdr:from>
    <xdr:ext cx="599010" cy="259045"/>
    <xdr:sp macro="" textlink="">
      <xdr:nvSpPr>
        <xdr:cNvPr id="698" name="公債費該当値テキスト">
          <a:extLst>
            <a:ext uri="{FF2B5EF4-FFF2-40B4-BE49-F238E27FC236}">
              <a16:creationId xmlns:a16="http://schemas.microsoft.com/office/drawing/2014/main" id="{00000000-0008-0000-0700-0000BA020000}"/>
            </a:ext>
          </a:extLst>
        </xdr:cNvPr>
        <xdr:cNvSpPr txBox="1"/>
      </xdr:nvSpPr>
      <xdr:spPr>
        <a:xfrm>
          <a:off x="16370300" y="1639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19503</xdr:rowOff>
    </xdr:from>
    <xdr:to>
      <xdr:col>81</xdr:col>
      <xdr:colOff>101600</xdr:colOff>
      <xdr:row>97</xdr:row>
      <xdr:rowOff>121103</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5430500" y="1665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137630</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42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8412</xdr:rowOff>
    </xdr:from>
    <xdr:to>
      <xdr:col>76</xdr:col>
      <xdr:colOff>165100</xdr:colOff>
      <xdr:row>97</xdr:row>
      <xdr:rowOff>110012</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4541500" y="1663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126539</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292795" y="16414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163137</xdr:rowOff>
    </xdr:from>
    <xdr:to>
      <xdr:col>72</xdr:col>
      <xdr:colOff>38100</xdr:colOff>
      <xdr:row>97</xdr:row>
      <xdr:rowOff>93287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3652500" y="1662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109814</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39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143326</xdr:rowOff>
    </xdr:from>
    <xdr:to>
      <xdr:col>67</xdr:col>
      <xdr:colOff>101600</xdr:colOff>
      <xdr:row>97</xdr:row>
      <xdr:rowOff>73476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2763500" y="1660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90003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377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諸支出金グラフ枠">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1" name="諸支出金最小値テキスト">
          <a:extLst>
            <a:ext uri="{FF2B5EF4-FFF2-40B4-BE49-F238E27FC236}">
              <a16:creationId xmlns:a16="http://schemas.microsoft.com/office/drawing/2014/main" id="{00000000-0008-0000-0700-0000DB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3" name="諸支出金最大値テキスト">
          <a:extLst>
            <a:ext uri="{FF2B5EF4-FFF2-40B4-BE49-F238E27FC236}">
              <a16:creationId xmlns:a16="http://schemas.microsoft.com/office/drawing/2014/main" id="{00000000-0008-0000-0700-0000DD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6655</xdr:rowOff>
    </xdr:from>
    <xdr:to>
      <xdr:col>116</xdr:col>
      <xdr:colOff>63500</xdr:colOff>
      <xdr:row>32</xdr:row>
      <xdr:rowOff>50012</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1323300" y="5493055"/>
          <a:ext cx="838200" cy="4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117009</xdr:rowOff>
    </xdr:from>
    <xdr:ext cx="378565" cy="259045"/>
    <xdr:sp macro="" textlink="">
      <xdr:nvSpPr>
        <xdr:cNvPr id="736" name="諸支出金平均値テキスト">
          <a:extLst>
            <a:ext uri="{FF2B5EF4-FFF2-40B4-BE49-F238E27FC236}">
              <a16:creationId xmlns:a16="http://schemas.microsoft.com/office/drawing/2014/main" id="{00000000-0008-0000-0700-0000E0020000}"/>
            </a:ext>
          </a:extLst>
        </xdr:cNvPr>
        <xdr:cNvSpPr txBox="1"/>
      </xdr:nvSpPr>
      <xdr:spPr>
        <a:xfrm>
          <a:off x="22212300" y="6632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50012</xdr:rowOff>
    </xdr:from>
    <xdr:to>
      <xdr:col>111</xdr:col>
      <xdr:colOff>177800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0434300" y="5536412"/>
          <a:ext cx="889000" cy="119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154813</xdr:rowOff>
    </xdr:from>
    <xdr:to>
      <xdr:col>112</xdr:col>
      <xdr:colOff>38100</xdr:colOff>
      <xdr:row>39</xdr:row>
      <xdr:rowOff>84963</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1272500" y="666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76090</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1134017" y="6762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57671</xdr:rowOff>
    </xdr:from>
    <xdr:to>
      <xdr:col>107</xdr:col>
      <xdr:colOff>50800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9545300" y="6229871"/>
          <a:ext cx="889000" cy="50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165100</xdr:rowOff>
    </xdr:from>
    <xdr:to>
      <xdr:col>107</xdr:col>
      <xdr:colOff>101600</xdr:colOff>
      <xdr:row>39</xdr:row>
      <xdr:rowOff>95250</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57671</xdr:rowOff>
    </xdr:from>
    <xdr:to>
      <xdr:col>102</xdr:col>
      <xdr:colOff>114300</xdr:colOff>
      <xdr:row>37</xdr:row>
      <xdr:rowOff>46126</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18656300" y="6229871"/>
          <a:ext cx="889000" cy="15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153213</xdr:rowOff>
    </xdr:from>
    <xdr:to>
      <xdr:col>102</xdr:col>
      <xdr:colOff>165100</xdr:colOff>
      <xdr:row>39</xdr:row>
      <xdr:rowOff>83363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9494500" y="66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74490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6017" y="6761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118923</xdr:rowOff>
    </xdr:from>
    <xdr:to>
      <xdr:col>98</xdr:col>
      <xdr:colOff>38100</xdr:colOff>
      <xdr:row>39</xdr:row>
      <xdr:rowOff>49073</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8605500" y="66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40200</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421428" y="672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127305</xdr:rowOff>
    </xdr:from>
    <xdr:to>
      <xdr:col>116</xdr:col>
      <xdr:colOff>114300</xdr:colOff>
      <xdr:row>32</xdr:row>
      <xdr:rowOff>57455</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2110700" y="544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150182</xdr:rowOff>
    </xdr:from>
    <xdr:ext cx="534377" cy="259045"/>
    <xdr:sp macro="" textlink="">
      <xdr:nvSpPr>
        <xdr:cNvPr id="755" name="諸支出金該当値テキスト">
          <a:extLst>
            <a:ext uri="{FF2B5EF4-FFF2-40B4-BE49-F238E27FC236}">
              <a16:creationId xmlns:a16="http://schemas.microsoft.com/office/drawing/2014/main" id="{00000000-0008-0000-0700-0000F3020000}"/>
            </a:ext>
          </a:extLst>
        </xdr:cNvPr>
        <xdr:cNvSpPr txBox="1"/>
      </xdr:nvSpPr>
      <xdr:spPr>
        <a:xfrm>
          <a:off x="22212300" y="529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170662</xdr:rowOff>
    </xdr:from>
    <xdr:to>
      <xdr:col>112</xdr:col>
      <xdr:colOff>38100</xdr:colOff>
      <xdr:row>32</xdr:row>
      <xdr:rowOff>100812</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1272500" y="548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117339</xdr:rowOff>
    </xdr:from>
    <xdr:ext cx="534377"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056111" y="526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111777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309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6871</xdr:rowOff>
    </xdr:from>
    <xdr:to>
      <xdr:col>102</xdr:col>
      <xdr:colOff>165100</xdr:colOff>
      <xdr:row>36</xdr:row>
      <xdr:rowOff>108471</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9494500" y="617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124998</xdr:rowOff>
    </xdr:from>
    <xdr:ext cx="534377"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278111" y="595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166776</xdr:rowOff>
    </xdr:from>
    <xdr:to>
      <xdr:col>98</xdr:col>
      <xdr:colOff>38100</xdr:colOff>
      <xdr:row>37</xdr:row>
      <xdr:rowOff>96926</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8605500" y="633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113453</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21428" y="61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前年度繰上充用金グラフ枠">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0" name="前年度繰上充用金最小値テキスト">
          <a:extLst>
            <a:ext uri="{FF2B5EF4-FFF2-40B4-BE49-F238E27FC236}">
              <a16:creationId xmlns:a16="http://schemas.microsoft.com/office/drawing/2014/main" id="{00000000-0008-0000-0700-00000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2" name="前年度繰上充用金最大値テキスト">
          <a:extLst>
            <a:ext uri="{FF2B5EF4-FFF2-40B4-BE49-F238E27FC236}">
              <a16:creationId xmlns:a16="http://schemas.microsoft.com/office/drawing/2014/main" id="{00000000-0008-0000-0700-00000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5" name="前年度繰上充用金平均値テキスト">
          <a:extLst>
            <a:ext uri="{FF2B5EF4-FFF2-40B4-BE49-F238E27FC236}">
              <a16:creationId xmlns:a16="http://schemas.microsoft.com/office/drawing/2014/main" id="{00000000-0008-0000-0700-00001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4" name="前年度繰上充用金該当値テキスト">
          <a:extLst>
            <a:ext uri="{FF2B5EF4-FFF2-40B4-BE49-F238E27FC236}">
              <a16:creationId xmlns:a16="http://schemas.microsoft.com/office/drawing/2014/main" id="{00000000-0008-0000-0700-00002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・全般的に小規模離島、人口減少により高コストにならざるを得ない構造となっている。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・農林水産業費費は、住民一人当たり</a:t>
          </a:r>
          <a:r>
            <a:rPr kumimoji="1" lang="en-US" altLang="ja-JP" sz="1100" b="0" i="0" baseline="0">
              <a:solidFill>
                <a:schemeClr val="dk1"/>
              </a:solidFill>
              <a:effectLst/>
              <a:latin typeface="+mn-lt"/>
              <a:ea typeface="+mn-ea"/>
              <a:cs typeface="+mn-cs"/>
            </a:rPr>
            <a:t>287,480</a:t>
          </a:r>
          <a:r>
            <a:rPr kumimoji="1" lang="ja-JP" altLang="ja-JP" sz="1100" b="0" i="0" baseline="0">
              <a:solidFill>
                <a:schemeClr val="dk1"/>
              </a:solidFill>
              <a:effectLst/>
              <a:latin typeface="+mn-lt"/>
              <a:ea typeface="+mn-ea"/>
              <a:cs typeface="+mn-cs"/>
            </a:rPr>
            <a:t>円となっており、</a:t>
          </a:r>
          <a:r>
            <a:rPr kumimoji="1" lang="en-US" altLang="ja-JP" sz="1100" b="0" i="0" baseline="0">
              <a:solidFill>
                <a:schemeClr val="dk1"/>
              </a:solidFill>
              <a:effectLst/>
              <a:latin typeface="+mn-lt"/>
              <a:ea typeface="+mn-ea"/>
              <a:cs typeface="+mn-cs"/>
            </a:rPr>
            <a:t>1,125,275</a:t>
          </a:r>
          <a:r>
            <a:rPr kumimoji="1" lang="ja-JP" altLang="ja-JP" sz="1100" b="0" i="0" baseline="0">
              <a:solidFill>
                <a:schemeClr val="dk1"/>
              </a:solidFill>
              <a:effectLst/>
              <a:latin typeface="+mn-lt"/>
              <a:ea typeface="+mn-ea"/>
              <a:cs typeface="+mn-cs"/>
            </a:rPr>
            <a:t>円減少した。新製糖工場新設事業が完了したことによる。しかしながら類似団体と比較しても高い値となっている。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・消防費は、住民一人当たり</a:t>
          </a:r>
          <a:r>
            <a:rPr kumimoji="1" lang="en-US" altLang="ja-JP" sz="1100" b="0" i="0" baseline="0">
              <a:solidFill>
                <a:schemeClr val="dk1"/>
              </a:solidFill>
              <a:effectLst/>
              <a:latin typeface="+mn-lt"/>
              <a:ea typeface="+mn-ea"/>
              <a:cs typeface="+mn-cs"/>
            </a:rPr>
            <a:t>	69,199</a:t>
          </a:r>
          <a:r>
            <a:rPr kumimoji="1" lang="ja-JP" altLang="ja-JP" sz="1100" b="0" i="0" baseline="0">
              <a:solidFill>
                <a:schemeClr val="dk1"/>
              </a:solidFill>
              <a:effectLst/>
              <a:latin typeface="+mn-lt"/>
              <a:ea typeface="+mn-ea"/>
              <a:cs typeface="+mn-cs"/>
            </a:rPr>
            <a:t>円となっており、</a:t>
          </a:r>
          <a:r>
            <a:rPr kumimoji="1" lang="en-US" altLang="ja-JP" sz="1100" b="0" i="0" baseline="0">
              <a:solidFill>
                <a:schemeClr val="dk1"/>
              </a:solidFill>
              <a:effectLst/>
              <a:latin typeface="+mn-lt"/>
              <a:ea typeface="+mn-ea"/>
              <a:cs typeface="+mn-cs"/>
            </a:rPr>
            <a:t>62,201</a:t>
          </a:r>
          <a:r>
            <a:rPr kumimoji="1" lang="ja-JP" altLang="ja-JP" sz="1100" b="0" i="0" baseline="0">
              <a:solidFill>
                <a:schemeClr val="dk1"/>
              </a:solidFill>
              <a:effectLst/>
              <a:latin typeface="+mn-lt"/>
              <a:ea typeface="+mn-ea"/>
              <a:cs typeface="+mn-cs"/>
            </a:rPr>
            <a:t>円上昇した。緊急体制強化事業、防災力強化支援事業等による。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・民生費</a:t>
          </a:r>
          <a:r>
            <a:rPr kumimoji="1" lang="ja-JP" altLang="ja-JP"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332,849</a:t>
          </a:r>
          <a:r>
            <a:rPr kumimoji="1" lang="ja-JP" altLang="ja-JP" sz="1100">
              <a:solidFill>
                <a:schemeClr val="dk1"/>
              </a:solidFill>
              <a:effectLst/>
              <a:latin typeface="+mn-lt"/>
              <a:ea typeface="+mn-ea"/>
              <a:cs typeface="+mn-cs"/>
            </a:rPr>
            <a:t>円となっており、</a:t>
          </a:r>
          <a:r>
            <a:rPr kumimoji="1" lang="en-US" altLang="ja-JP" sz="1100">
              <a:solidFill>
                <a:schemeClr val="dk1"/>
              </a:solidFill>
              <a:effectLst/>
              <a:latin typeface="+mn-lt"/>
              <a:ea typeface="+mn-ea"/>
              <a:cs typeface="+mn-cs"/>
            </a:rPr>
            <a:t>55,334</a:t>
          </a:r>
          <a:r>
            <a:rPr kumimoji="1" lang="ja-JP" altLang="ja-JP" sz="1100">
              <a:solidFill>
                <a:schemeClr val="dk1"/>
              </a:solidFill>
              <a:effectLst/>
              <a:latin typeface="+mn-lt"/>
              <a:ea typeface="+mn-ea"/>
              <a:cs typeface="+mn-cs"/>
            </a:rPr>
            <a:t>円上昇した。類似団体と比較しても高い値となっている。新型コロナウイルス感染対策費等の増額によるものである。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・土木費は、</a:t>
          </a:r>
          <a:r>
            <a:rPr kumimoji="1" lang="en-US" altLang="ja-JP" sz="1100">
              <a:solidFill>
                <a:schemeClr val="dk1"/>
              </a:solidFill>
              <a:effectLst/>
              <a:latin typeface="+mn-lt"/>
              <a:ea typeface="+mn-ea"/>
              <a:cs typeface="+mn-cs"/>
            </a:rPr>
            <a:t>81,564</a:t>
          </a:r>
          <a:r>
            <a:rPr kumimoji="1" lang="ja-JP" altLang="ja-JP" sz="1100">
              <a:solidFill>
                <a:schemeClr val="dk1"/>
              </a:solidFill>
              <a:effectLst/>
              <a:latin typeface="+mn-lt"/>
              <a:ea typeface="+mn-ea"/>
              <a:cs typeface="+mn-cs"/>
            </a:rPr>
            <a:t>円増加している。村道整備事業等による。災害復旧費は減少し、</a:t>
          </a:r>
          <a:r>
            <a:rPr kumimoji="1" lang="en-US" altLang="ja-JP" sz="1100">
              <a:solidFill>
                <a:schemeClr val="dk1"/>
              </a:solidFill>
              <a:effectLst/>
              <a:latin typeface="+mn-lt"/>
              <a:ea typeface="+mn-ea"/>
              <a:cs typeface="+mn-cs"/>
            </a:rPr>
            <a:t>57,136</a:t>
          </a:r>
          <a:r>
            <a:rPr kumimoji="1" lang="ja-JP" altLang="ja-JP" sz="1100">
              <a:solidFill>
                <a:schemeClr val="dk1"/>
              </a:solidFill>
              <a:effectLst/>
              <a:latin typeface="+mn-lt"/>
              <a:ea typeface="+mn-ea"/>
              <a:cs typeface="+mn-cs"/>
            </a:rPr>
            <a:t>円となった。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沖縄県伊平屋村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財政健全化の継続取組等により実質収支は黒字で推移してきている。財政調整基金については、決算剰余金を中心に積み立てたことにより前年度よりは残額を増加させることができた</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標準財政規模比</a:t>
          </a:r>
          <a:r>
            <a:rPr kumimoji="1" lang="en-US" altLang="ja-JP" sz="1100" b="0" i="0" baseline="0">
              <a:solidFill>
                <a:schemeClr val="dk1"/>
              </a:solidFill>
              <a:effectLst/>
              <a:latin typeface="+mn-lt"/>
              <a:ea typeface="+mn-ea"/>
              <a:cs typeface="+mn-cs"/>
            </a:rPr>
            <a:t>13.63%)</a:t>
          </a:r>
          <a:r>
            <a:rPr kumimoji="1" lang="ja-JP" altLang="ja-JP" sz="1100" b="0" i="0" baseline="0">
              <a:solidFill>
                <a:schemeClr val="dk1"/>
              </a:solidFill>
              <a:effectLst/>
              <a:latin typeface="+mn-lt"/>
              <a:ea typeface="+mn-ea"/>
              <a:cs typeface="+mn-cs"/>
            </a:rPr>
            <a:t>。今後、公共施設等が更新を迎えるため、多額の更新費用が予想されることから計画的な基金積立の実施や基金運営に努め、基金運営の適正化を図る。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沖縄県伊平屋村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連結実質赤字比率においては、船舶運航事業特別会計において標準財政規模比率で▲</a:t>
          </a:r>
          <a:r>
            <a:rPr kumimoji="1" lang="en-US" altLang="ja-JP" sz="1100" b="0" i="0" baseline="0">
              <a:solidFill>
                <a:schemeClr val="dk1"/>
              </a:solidFill>
              <a:effectLst/>
              <a:latin typeface="+mn-lt"/>
              <a:ea typeface="+mn-ea"/>
              <a:cs typeface="+mn-cs"/>
            </a:rPr>
            <a:t>7.84</a:t>
          </a:r>
          <a:r>
            <a:rPr kumimoji="1" lang="ja-JP" altLang="ja-JP" sz="1100" b="0" i="0" baseline="0">
              <a:solidFill>
                <a:schemeClr val="dk1"/>
              </a:solidFill>
              <a:effectLst/>
              <a:latin typeface="+mn-lt"/>
              <a:ea typeface="+mn-ea"/>
              <a:cs typeface="+mn-cs"/>
            </a:rPr>
            <a:t>％の赤字額が発生している。要因はコロナ渦による利用者減による収益悪化、燃料高騰や軽石に伴う費用増等が要因である。その他の特別会計、一般会計は赤字額は発生していないが、依然として厳しい運営状況であることに変わりはないため、事業収益の確保と歳出の削減により経営改善努力を継続し、健全な財政運営に努め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農業集落排水事業及び水道事業においては、施設の機能強化等にかかるコストを抑制するため、適宜修繕箇所を確認し、大型補修を実施しないことでコストを削減し、料金収入の徴収努力を徹底する。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AM17" sqref="AM17:AT17"/>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3251954</v>
      </c>
      <c r="BO4" s="374"/>
      <c r="BP4" s="374"/>
      <c r="BQ4" s="374"/>
      <c r="BR4" s="374"/>
      <c r="BS4" s="374"/>
      <c r="BT4" s="374"/>
      <c r="BU4" s="375"/>
      <c r="BV4" s="373">
        <v>4538707</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22.6</v>
      </c>
      <c r="CU4" s="380"/>
      <c r="CV4" s="380"/>
      <c r="CW4" s="380"/>
      <c r="CX4" s="380"/>
      <c r="CY4" s="380"/>
      <c r="CZ4" s="380"/>
      <c r="DA4" s="381"/>
      <c r="DB4" s="379">
        <v>24.4</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3" t="s">
        <v>93</v>
      </c>
      <c r="AN5" s="434"/>
      <c r="AO5" s="434"/>
      <c r="AP5" s="434"/>
      <c r="AQ5" s="434"/>
      <c r="AR5" s="434"/>
      <c r="AS5" s="434"/>
      <c r="AT5" s="435"/>
      <c r="AU5" s="436" t="s">
        <v>94</v>
      </c>
      <c r="AV5" s="437"/>
      <c r="AW5" s="437"/>
      <c r="AX5" s="437"/>
      <c r="AY5" s="438" t="s">
        <v>95</v>
      </c>
      <c r="AZ5" s="439"/>
      <c r="BA5" s="439"/>
      <c r="BB5" s="439"/>
      <c r="BC5" s="439"/>
      <c r="BD5" s="439"/>
      <c r="BE5" s="439"/>
      <c r="BF5" s="439"/>
      <c r="BG5" s="439"/>
      <c r="BH5" s="439"/>
      <c r="BI5" s="439"/>
      <c r="BJ5" s="439"/>
      <c r="BK5" s="439"/>
      <c r="BL5" s="439"/>
      <c r="BM5" s="440"/>
      <c r="BN5" s="441">
        <v>2909036</v>
      </c>
      <c r="BO5" s="442"/>
      <c r="BP5" s="442"/>
      <c r="BQ5" s="442"/>
      <c r="BR5" s="442"/>
      <c r="BS5" s="442"/>
      <c r="BT5" s="442"/>
      <c r="BU5" s="443"/>
      <c r="BV5" s="441">
        <v>4207507</v>
      </c>
      <c r="BW5" s="442"/>
      <c r="BX5" s="442"/>
      <c r="BY5" s="442"/>
      <c r="BZ5" s="442"/>
      <c r="CA5" s="442"/>
      <c r="CB5" s="442"/>
      <c r="CC5" s="443"/>
      <c r="CD5" s="444" t="s">
        <v>96</v>
      </c>
      <c r="CE5" s="445"/>
      <c r="CF5" s="445"/>
      <c r="CG5" s="445"/>
      <c r="CH5" s="445"/>
      <c r="CI5" s="445"/>
      <c r="CJ5" s="445"/>
      <c r="CK5" s="445"/>
      <c r="CL5" s="445"/>
      <c r="CM5" s="445"/>
      <c r="CN5" s="445"/>
      <c r="CO5" s="445"/>
      <c r="CP5" s="445"/>
      <c r="CQ5" s="445"/>
      <c r="CR5" s="445"/>
      <c r="CS5" s="446"/>
      <c r="CT5" s="407">
        <v>77.2</v>
      </c>
      <c r="CU5" s="408"/>
      <c r="CV5" s="408"/>
      <c r="CW5" s="408"/>
      <c r="CX5" s="408"/>
      <c r="CY5" s="408"/>
      <c r="CZ5" s="408"/>
      <c r="DA5" s="409"/>
      <c r="DB5" s="407">
        <v>81.5</v>
      </c>
      <c r="DC5" s="408"/>
      <c r="DD5" s="408"/>
      <c r="DE5" s="408"/>
      <c r="DF5" s="408"/>
      <c r="DG5" s="408"/>
      <c r="DH5" s="408"/>
      <c r="DI5" s="409"/>
    </row>
    <row r="6" spans="1:119" ht="18.75" customHeight="1" x14ac:dyDescent="0.15">
      <c r="A6" s="178"/>
      <c r="B6" s="410" t="s">
        <v>97</v>
      </c>
      <c r="C6" s="411"/>
      <c r="D6" s="411"/>
      <c r="E6" s="412"/>
      <c r="F6" s="412"/>
      <c r="G6" s="412"/>
      <c r="H6" s="412"/>
      <c r="I6" s="412"/>
      <c r="J6" s="412"/>
      <c r="K6" s="412"/>
      <c r="L6" s="412" t="s">
        <v>98</v>
      </c>
      <c r="M6" s="412"/>
      <c r="N6" s="412"/>
      <c r="O6" s="412"/>
      <c r="P6" s="412"/>
      <c r="Q6" s="412"/>
      <c r="R6" s="416"/>
      <c r="S6" s="416"/>
      <c r="T6" s="416"/>
      <c r="U6" s="416"/>
      <c r="V6" s="417"/>
      <c r="W6" s="420" t="s">
        <v>99</v>
      </c>
      <c r="X6" s="421"/>
      <c r="Y6" s="421"/>
      <c r="Z6" s="421"/>
      <c r="AA6" s="421"/>
      <c r="AB6" s="411"/>
      <c r="AC6" s="424" t="s">
        <v>100</v>
      </c>
      <c r="AD6" s="425"/>
      <c r="AE6" s="425"/>
      <c r="AF6" s="425"/>
      <c r="AG6" s="425"/>
      <c r="AH6" s="425"/>
      <c r="AI6" s="425"/>
      <c r="AJ6" s="425"/>
      <c r="AK6" s="425"/>
      <c r="AL6" s="426"/>
      <c r="AM6" s="433" t="s">
        <v>101</v>
      </c>
      <c r="AN6" s="434"/>
      <c r="AO6" s="434"/>
      <c r="AP6" s="434"/>
      <c r="AQ6" s="434"/>
      <c r="AR6" s="434"/>
      <c r="AS6" s="434"/>
      <c r="AT6" s="435"/>
      <c r="AU6" s="436" t="s">
        <v>94</v>
      </c>
      <c r="AV6" s="437"/>
      <c r="AW6" s="437"/>
      <c r="AX6" s="437"/>
      <c r="AY6" s="438" t="s">
        <v>102</v>
      </c>
      <c r="AZ6" s="439"/>
      <c r="BA6" s="439"/>
      <c r="BB6" s="439"/>
      <c r="BC6" s="439"/>
      <c r="BD6" s="439"/>
      <c r="BE6" s="439"/>
      <c r="BF6" s="439"/>
      <c r="BG6" s="439"/>
      <c r="BH6" s="439"/>
      <c r="BI6" s="439"/>
      <c r="BJ6" s="439"/>
      <c r="BK6" s="439"/>
      <c r="BL6" s="439"/>
      <c r="BM6" s="440"/>
      <c r="BN6" s="441">
        <v>342918</v>
      </c>
      <c r="BO6" s="442"/>
      <c r="BP6" s="442"/>
      <c r="BQ6" s="442"/>
      <c r="BR6" s="442"/>
      <c r="BS6" s="442"/>
      <c r="BT6" s="442"/>
      <c r="BU6" s="443"/>
      <c r="BV6" s="441">
        <v>331200</v>
      </c>
      <c r="BW6" s="442"/>
      <c r="BX6" s="442"/>
      <c r="BY6" s="442"/>
      <c r="BZ6" s="442"/>
      <c r="CA6" s="442"/>
      <c r="CB6" s="442"/>
      <c r="CC6" s="443"/>
      <c r="CD6" s="444" t="s">
        <v>103</v>
      </c>
      <c r="CE6" s="445"/>
      <c r="CF6" s="445"/>
      <c r="CG6" s="445"/>
      <c r="CH6" s="445"/>
      <c r="CI6" s="445"/>
      <c r="CJ6" s="445"/>
      <c r="CK6" s="445"/>
      <c r="CL6" s="445"/>
      <c r="CM6" s="445"/>
      <c r="CN6" s="445"/>
      <c r="CO6" s="445"/>
      <c r="CP6" s="445"/>
      <c r="CQ6" s="445"/>
      <c r="CR6" s="445"/>
      <c r="CS6" s="446"/>
      <c r="CT6" s="447">
        <v>79.400000000000006</v>
      </c>
      <c r="CU6" s="448"/>
      <c r="CV6" s="448"/>
      <c r="CW6" s="448"/>
      <c r="CX6" s="448"/>
      <c r="CY6" s="448"/>
      <c r="CZ6" s="448"/>
      <c r="DA6" s="449"/>
      <c r="DB6" s="447">
        <v>83.8</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27"/>
      <c r="AD7" s="428"/>
      <c r="AE7" s="428"/>
      <c r="AF7" s="428"/>
      <c r="AG7" s="428"/>
      <c r="AH7" s="428"/>
      <c r="AI7" s="428"/>
      <c r="AJ7" s="428"/>
      <c r="AK7" s="428"/>
      <c r="AL7" s="429"/>
      <c r="AM7" s="433" t="s">
        <v>104</v>
      </c>
      <c r="AN7" s="434"/>
      <c r="AO7" s="434"/>
      <c r="AP7" s="434"/>
      <c r="AQ7" s="434"/>
      <c r="AR7" s="434"/>
      <c r="AS7" s="434"/>
      <c r="AT7" s="435"/>
      <c r="AU7" s="436" t="s">
        <v>94</v>
      </c>
      <c r="AV7" s="437"/>
      <c r="AW7" s="437"/>
      <c r="AX7" s="437"/>
      <c r="AY7" s="438" t="s">
        <v>105</v>
      </c>
      <c r="AZ7" s="439"/>
      <c r="BA7" s="439"/>
      <c r="BB7" s="439"/>
      <c r="BC7" s="439"/>
      <c r="BD7" s="439"/>
      <c r="BE7" s="439"/>
      <c r="BF7" s="439"/>
      <c r="BG7" s="439"/>
      <c r="BH7" s="439"/>
      <c r="BI7" s="439"/>
      <c r="BJ7" s="439"/>
      <c r="BK7" s="439"/>
      <c r="BL7" s="439"/>
      <c r="BM7" s="440"/>
      <c r="BN7" s="441">
        <v>47082</v>
      </c>
      <c r="BO7" s="442"/>
      <c r="BP7" s="442"/>
      <c r="BQ7" s="442"/>
      <c r="BR7" s="442"/>
      <c r="BS7" s="442"/>
      <c r="BT7" s="442"/>
      <c r="BU7" s="443"/>
      <c r="BV7" s="441">
        <v>47435</v>
      </c>
      <c r="BW7" s="442"/>
      <c r="BX7" s="442"/>
      <c r="BY7" s="442"/>
      <c r="BZ7" s="442"/>
      <c r="CA7" s="442"/>
      <c r="CB7" s="442"/>
      <c r="CC7" s="443"/>
      <c r="CD7" s="444" t="s">
        <v>106</v>
      </c>
      <c r="CE7" s="445"/>
      <c r="CF7" s="445"/>
      <c r="CG7" s="445"/>
      <c r="CH7" s="445"/>
      <c r="CI7" s="445"/>
      <c r="CJ7" s="445"/>
      <c r="CK7" s="445"/>
      <c r="CL7" s="445"/>
      <c r="CM7" s="445"/>
      <c r="CN7" s="445"/>
      <c r="CO7" s="445"/>
      <c r="CP7" s="445"/>
      <c r="CQ7" s="445"/>
      <c r="CR7" s="445"/>
      <c r="CS7" s="446"/>
      <c r="CT7" s="441">
        <v>1306447</v>
      </c>
      <c r="CU7" s="442"/>
      <c r="CV7" s="442"/>
      <c r="CW7" s="442"/>
      <c r="CX7" s="442"/>
      <c r="CY7" s="442"/>
      <c r="CZ7" s="442"/>
      <c r="DA7" s="443"/>
      <c r="DB7" s="441">
        <v>1162791</v>
      </c>
      <c r="DC7" s="442"/>
      <c r="DD7" s="442"/>
      <c r="DE7" s="442"/>
      <c r="DF7" s="442"/>
      <c r="DG7" s="442"/>
      <c r="DH7" s="442"/>
      <c r="DI7" s="443"/>
    </row>
    <row r="8" spans="1:119" ht="18.75" customHeight="1" thickBot="1" x14ac:dyDescent="0.2">
      <c r="A8" s="178"/>
      <c r="B8" s="413"/>
      <c r="C8" s="414"/>
      <c r="D8" s="414"/>
      <c r="E8" s="415"/>
      <c r="F8" s="415"/>
      <c r="G8" s="415"/>
      <c r="H8" s="415"/>
      <c r="I8" s="415"/>
      <c r="J8" s="415"/>
      <c r="K8" s="415"/>
      <c r="L8" s="415"/>
      <c r="M8" s="415"/>
      <c r="N8" s="415"/>
      <c r="O8" s="415"/>
      <c r="P8" s="415"/>
      <c r="Q8" s="415"/>
      <c r="R8" s="418"/>
      <c r="S8" s="418"/>
      <c r="T8" s="418"/>
      <c r="U8" s="418"/>
      <c r="V8" s="419"/>
      <c r="W8" s="422"/>
      <c r="X8" s="423"/>
      <c r="Y8" s="423"/>
      <c r="Z8" s="423"/>
      <c r="AA8" s="423"/>
      <c r="AB8" s="414"/>
      <c r="AC8" s="430"/>
      <c r="AD8" s="431"/>
      <c r="AE8" s="431"/>
      <c r="AF8" s="431"/>
      <c r="AG8" s="431"/>
      <c r="AH8" s="431"/>
      <c r="AI8" s="431"/>
      <c r="AJ8" s="431"/>
      <c r="AK8" s="431"/>
      <c r="AL8" s="432"/>
      <c r="AM8" s="433" t="s">
        <v>107</v>
      </c>
      <c r="AN8" s="434"/>
      <c r="AO8" s="434"/>
      <c r="AP8" s="434"/>
      <c r="AQ8" s="434"/>
      <c r="AR8" s="434"/>
      <c r="AS8" s="434"/>
      <c r="AT8" s="435"/>
      <c r="AU8" s="436" t="s">
        <v>108</v>
      </c>
      <c r="AV8" s="437"/>
      <c r="AW8" s="437"/>
      <c r="AX8" s="437"/>
      <c r="AY8" s="438" t="s">
        <v>109</v>
      </c>
      <c r="AZ8" s="439"/>
      <c r="BA8" s="439"/>
      <c r="BB8" s="439"/>
      <c r="BC8" s="439"/>
      <c r="BD8" s="439"/>
      <c r="BE8" s="439"/>
      <c r="BF8" s="439"/>
      <c r="BG8" s="439"/>
      <c r="BH8" s="439"/>
      <c r="BI8" s="439"/>
      <c r="BJ8" s="439"/>
      <c r="BK8" s="439"/>
      <c r="BL8" s="439"/>
      <c r="BM8" s="440"/>
      <c r="BN8" s="441">
        <v>295836</v>
      </c>
      <c r="BO8" s="442"/>
      <c r="BP8" s="442"/>
      <c r="BQ8" s="442"/>
      <c r="BR8" s="442"/>
      <c r="BS8" s="442"/>
      <c r="BT8" s="442"/>
      <c r="BU8" s="443"/>
      <c r="BV8" s="441">
        <v>283765</v>
      </c>
      <c r="BW8" s="442"/>
      <c r="BX8" s="442"/>
      <c r="BY8" s="442"/>
      <c r="BZ8" s="442"/>
      <c r="CA8" s="442"/>
      <c r="CB8" s="442"/>
      <c r="CC8" s="443"/>
      <c r="CD8" s="444" t="s">
        <v>110</v>
      </c>
      <c r="CE8" s="445"/>
      <c r="CF8" s="445"/>
      <c r="CG8" s="445"/>
      <c r="CH8" s="445"/>
      <c r="CI8" s="445"/>
      <c r="CJ8" s="445"/>
      <c r="CK8" s="445"/>
      <c r="CL8" s="445"/>
      <c r="CM8" s="445"/>
      <c r="CN8" s="445"/>
      <c r="CO8" s="445"/>
      <c r="CP8" s="445"/>
      <c r="CQ8" s="445"/>
      <c r="CR8" s="445"/>
      <c r="CS8" s="446"/>
      <c r="CT8" s="450">
        <v>0.1</v>
      </c>
      <c r="CU8" s="451"/>
      <c r="CV8" s="451"/>
      <c r="CW8" s="451"/>
      <c r="CX8" s="451"/>
      <c r="CY8" s="451"/>
      <c r="CZ8" s="451"/>
      <c r="DA8" s="452"/>
      <c r="DB8" s="450">
        <v>0.1</v>
      </c>
      <c r="DC8" s="451"/>
      <c r="DD8" s="451"/>
      <c r="DE8" s="451"/>
      <c r="DF8" s="451"/>
      <c r="DG8" s="451"/>
      <c r="DH8" s="451"/>
      <c r="DI8" s="452"/>
    </row>
    <row r="9" spans="1:119" ht="18.75" customHeight="1" thickBot="1" x14ac:dyDescent="0.2">
      <c r="A9" s="178"/>
      <c r="B9" s="404" t="s">
        <v>111</v>
      </c>
      <c r="C9" s="405"/>
      <c r="D9" s="405"/>
      <c r="E9" s="405"/>
      <c r="F9" s="405"/>
      <c r="G9" s="405"/>
      <c r="H9" s="405"/>
      <c r="I9" s="405"/>
      <c r="J9" s="405"/>
      <c r="K9" s="453"/>
      <c r="L9" s="454" t="s">
        <v>112</v>
      </c>
      <c r="M9" s="455"/>
      <c r="N9" s="455"/>
      <c r="O9" s="455"/>
      <c r="P9" s="455"/>
      <c r="Q9" s="456"/>
      <c r="R9" s="457">
        <v>1126</v>
      </c>
      <c r="S9" s="458"/>
      <c r="T9" s="458"/>
      <c r="U9" s="458"/>
      <c r="V9" s="459"/>
      <c r="W9" s="367" t="s">
        <v>113</v>
      </c>
      <c r="X9" s="368"/>
      <c r="Y9" s="368"/>
      <c r="Z9" s="368"/>
      <c r="AA9" s="368"/>
      <c r="AB9" s="368"/>
      <c r="AC9" s="368"/>
      <c r="AD9" s="368"/>
      <c r="AE9" s="368"/>
      <c r="AF9" s="368"/>
      <c r="AG9" s="368"/>
      <c r="AH9" s="368"/>
      <c r="AI9" s="368"/>
      <c r="AJ9" s="368"/>
      <c r="AK9" s="368"/>
      <c r="AL9" s="369"/>
      <c r="AM9" s="433" t="s">
        <v>114</v>
      </c>
      <c r="AN9" s="434"/>
      <c r="AO9" s="434"/>
      <c r="AP9" s="434"/>
      <c r="AQ9" s="434"/>
      <c r="AR9" s="434"/>
      <c r="AS9" s="434"/>
      <c r="AT9" s="435"/>
      <c r="AU9" s="436" t="s">
        <v>115</v>
      </c>
      <c r="AV9" s="437"/>
      <c r="AW9" s="437"/>
      <c r="AX9" s="437"/>
      <c r="AY9" s="438" t="s">
        <v>116</v>
      </c>
      <c r="AZ9" s="439"/>
      <c r="BA9" s="439"/>
      <c r="BB9" s="439"/>
      <c r="BC9" s="439"/>
      <c r="BD9" s="439"/>
      <c r="BE9" s="439"/>
      <c r="BF9" s="439"/>
      <c r="BG9" s="439"/>
      <c r="BH9" s="439"/>
      <c r="BI9" s="439"/>
      <c r="BJ9" s="439"/>
      <c r="BK9" s="439"/>
      <c r="BL9" s="439"/>
      <c r="BM9" s="440"/>
      <c r="BN9" s="441">
        <v>12071</v>
      </c>
      <c r="BO9" s="442"/>
      <c r="BP9" s="442"/>
      <c r="BQ9" s="442"/>
      <c r="BR9" s="442"/>
      <c r="BS9" s="442"/>
      <c r="BT9" s="442"/>
      <c r="BU9" s="443"/>
      <c r="BV9" s="441">
        <v>134471</v>
      </c>
      <c r="BW9" s="442"/>
      <c r="BX9" s="442"/>
      <c r="BY9" s="442"/>
      <c r="BZ9" s="442"/>
      <c r="CA9" s="442"/>
      <c r="CB9" s="442"/>
      <c r="CC9" s="443"/>
      <c r="CD9" s="444" t="s">
        <v>117</v>
      </c>
      <c r="CE9" s="445"/>
      <c r="CF9" s="445"/>
      <c r="CG9" s="445"/>
      <c r="CH9" s="445"/>
      <c r="CI9" s="445"/>
      <c r="CJ9" s="445"/>
      <c r="CK9" s="445"/>
      <c r="CL9" s="445"/>
      <c r="CM9" s="445"/>
      <c r="CN9" s="445"/>
      <c r="CO9" s="445"/>
      <c r="CP9" s="445"/>
      <c r="CQ9" s="445"/>
      <c r="CR9" s="445"/>
      <c r="CS9" s="446"/>
      <c r="CT9" s="407">
        <v>10.9</v>
      </c>
      <c r="CU9" s="408"/>
      <c r="CV9" s="408"/>
      <c r="CW9" s="408"/>
      <c r="CX9" s="408"/>
      <c r="CY9" s="408"/>
      <c r="CZ9" s="408"/>
      <c r="DA9" s="409"/>
      <c r="DB9" s="407">
        <v>9.1999999999999993</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118</v>
      </c>
      <c r="M10" s="434"/>
      <c r="N10" s="434"/>
      <c r="O10" s="434"/>
      <c r="P10" s="434"/>
      <c r="Q10" s="435"/>
      <c r="R10" s="461">
        <v>1238</v>
      </c>
      <c r="S10" s="462"/>
      <c r="T10" s="462"/>
      <c r="U10" s="462"/>
      <c r="V10" s="463"/>
      <c r="W10" s="398"/>
      <c r="X10" s="399"/>
      <c r="Y10" s="399"/>
      <c r="Z10" s="399"/>
      <c r="AA10" s="399"/>
      <c r="AB10" s="399"/>
      <c r="AC10" s="399"/>
      <c r="AD10" s="399"/>
      <c r="AE10" s="399"/>
      <c r="AF10" s="399"/>
      <c r="AG10" s="399"/>
      <c r="AH10" s="399"/>
      <c r="AI10" s="399"/>
      <c r="AJ10" s="399"/>
      <c r="AK10" s="399"/>
      <c r="AL10" s="402"/>
      <c r="AM10" s="433" t="s">
        <v>119</v>
      </c>
      <c r="AN10" s="434"/>
      <c r="AO10" s="434"/>
      <c r="AP10" s="434"/>
      <c r="AQ10" s="434"/>
      <c r="AR10" s="434"/>
      <c r="AS10" s="434"/>
      <c r="AT10" s="435"/>
      <c r="AU10" s="436" t="s">
        <v>120</v>
      </c>
      <c r="AV10" s="437"/>
      <c r="AW10" s="437"/>
      <c r="AX10" s="437"/>
      <c r="AY10" s="438" t="s">
        <v>121</v>
      </c>
      <c r="AZ10" s="439"/>
      <c r="BA10" s="439"/>
      <c r="BB10" s="439"/>
      <c r="BC10" s="439"/>
      <c r="BD10" s="439"/>
      <c r="BE10" s="439"/>
      <c r="BF10" s="439"/>
      <c r="BG10" s="439"/>
      <c r="BH10" s="439"/>
      <c r="BI10" s="439"/>
      <c r="BJ10" s="439"/>
      <c r="BK10" s="439"/>
      <c r="BL10" s="439"/>
      <c r="BM10" s="440"/>
      <c r="BN10" s="441">
        <v>141883</v>
      </c>
      <c r="BO10" s="442"/>
      <c r="BP10" s="442"/>
      <c r="BQ10" s="442"/>
      <c r="BR10" s="442"/>
      <c r="BS10" s="442"/>
      <c r="BT10" s="442"/>
      <c r="BU10" s="443"/>
      <c r="BV10" s="441">
        <v>74647</v>
      </c>
      <c r="BW10" s="442"/>
      <c r="BX10" s="442"/>
      <c r="BY10" s="442"/>
      <c r="BZ10" s="442"/>
      <c r="CA10" s="442"/>
      <c r="CB10" s="442"/>
      <c r="CC10" s="443"/>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123</v>
      </c>
      <c r="M11" s="465"/>
      <c r="N11" s="465"/>
      <c r="O11" s="465"/>
      <c r="P11" s="465"/>
      <c r="Q11" s="466"/>
      <c r="R11" s="467" t="s">
        <v>124</v>
      </c>
      <c r="S11" s="468"/>
      <c r="T11" s="468"/>
      <c r="U11" s="468"/>
      <c r="V11" s="469"/>
      <c r="W11" s="398"/>
      <c r="X11" s="399"/>
      <c r="Y11" s="399"/>
      <c r="Z11" s="399"/>
      <c r="AA11" s="399"/>
      <c r="AB11" s="399"/>
      <c r="AC11" s="399"/>
      <c r="AD11" s="399"/>
      <c r="AE11" s="399"/>
      <c r="AF11" s="399"/>
      <c r="AG11" s="399"/>
      <c r="AH11" s="399"/>
      <c r="AI11" s="399"/>
      <c r="AJ11" s="399"/>
      <c r="AK11" s="399"/>
      <c r="AL11" s="402"/>
      <c r="AM11" s="433" t="s">
        <v>125</v>
      </c>
      <c r="AN11" s="434"/>
      <c r="AO11" s="434"/>
      <c r="AP11" s="434"/>
      <c r="AQ11" s="434"/>
      <c r="AR11" s="434"/>
      <c r="AS11" s="434"/>
      <c r="AT11" s="435"/>
      <c r="AU11" s="436" t="s">
        <v>94</v>
      </c>
      <c r="AV11" s="437"/>
      <c r="AW11" s="437"/>
      <c r="AX11" s="437"/>
      <c r="AY11" s="438" t="s">
        <v>126</v>
      </c>
      <c r="AZ11" s="439"/>
      <c r="BA11" s="439"/>
      <c r="BB11" s="439"/>
      <c r="BC11" s="439"/>
      <c r="BD11" s="439"/>
      <c r="BE11" s="439"/>
      <c r="BF11" s="439"/>
      <c r="BG11" s="439"/>
      <c r="BH11" s="439"/>
      <c r="BI11" s="439"/>
      <c r="BJ11" s="439"/>
      <c r="BK11" s="439"/>
      <c r="BL11" s="439"/>
      <c r="BM11" s="440"/>
      <c r="BN11" s="441">
        <v>0</v>
      </c>
      <c r="BO11" s="442"/>
      <c r="BP11" s="442"/>
      <c r="BQ11" s="442"/>
      <c r="BR11" s="442"/>
      <c r="BS11" s="442"/>
      <c r="BT11" s="442"/>
      <c r="BU11" s="443"/>
      <c r="BV11" s="441">
        <v>0</v>
      </c>
      <c r="BW11" s="442"/>
      <c r="BX11" s="442"/>
      <c r="BY11" s="442"/>
      <c r="BZ11" s="442"/>
      <c r="CA11" s="442"/>
      <c r="CB11" s="442"/>
      <c r="CC11" s="443"/>
      <c r="CD11" s="444" t="s">
        <v>127</v>
      </c>
      <c r="CE11" s="445"/>
      <c r="CF11" s="445"/>
      <c r="CG11" s="445"/>
      <c r="CH11" s="445"/>
      <c r="CI11" s="445"/>
      <c r="CJ11" s="445"/>
      <c r="CK11" s="445"/>
      <c r="CL11" s="445"/>
      <c r="CM11" s="445"/>
      <c r="CN11" s="445"/>
      <c r="CO11" s="445"/>
      <c r="CP11" s="445"/>
      <c r="CQ11" s="445"/>
      <c r="CR11" s="445"/>
      <c r="CS11" s="446"/>
      <c r="CT11" s="450" t="s">
        <v>128</v>
      </c>
      <c r="CU11" s="451"/>
      <c r="CV11" s="451"/>
      <c r="CW11" s="451"/>
      <c r="CX11" s="451"/>
      <c r="CY11" s="451"/>
      <c r="CZ11" s="451"/>
      <c r="DA11" s="452"/>
      <c r="DB11" s="450" t="s">
        <v>129</v>
      </c>
      <c r="DC11" s="451"/>
      <c r="DD11" s="451"/>
      <c r="DE11" s="451"/>
      <c r="DF11" s="451"/>
      <c r="DG11" s="451"/>
      <c r="DH11" s="451"/>
      <c r="DI11" s="452"/>
    </row>
    <row r="12" spans="1:119" ht="18.75" customHeight="1" x14ac:dyDescent="0.15">
      <c r="A12" s="178"/>
      <c r="B12" s="470" t="s">
        <v>130</v>
      </c>
      <c r="C12" s="471"/>
      <c r="D12" s="471"/>
      <c r="E12" s="471"/>
      <c r="F12" s="471"/>
      <c r="G12" s="471"/>
      <c r="H12" s="471"/>
      <c r="I12" s="471"/>
      <c r="J12" s="471"/>
      <c r="K12" s="472"/>
      <c r="L12" s="479" t="s">
        <v>131</v>
      </c>
      <c r="M12" s="480"/>
      <c r="N12" s="480"/>
      <c r="O12" s="480"/>
      <c r="P12" s="480"/>
      <c r="Q12" s="481"/>
      <c r="R12" s="482">
        <v>1205</v>
      </c>
      <c r="S12" s="483"/>
      <c r="T12" s="483"/>
      <c r="U12" s="483"/>
      <c r="V12" s="484"/>
      <c r="W12" s="485" t="s">
        <v>1</v>
      </c>
      <c r="X12" s="437"/>
      <c r="Y12" s="437"/>
      <c r="Z12" s="437"/>
      <c r="AA12" s="437"/>
      <c r="AB12" s="486"/>
      <c r="AC12" s="487" t="s">
        <v>132</v>
      </c>
      <c r="AD12" s="488"/>
      <c r="AE12" s="488"/>
      <c r="AF12" s="488"/>
      <c r="AG12" s="489"/>
      <c r="AH12" s="487" t="s">
        <v>133</v>
      </c>
      <c r="AI12" s="488"/>
      <c r="AJ12" s="488"/>
      <c r="AK12" s="488"/>
      <c r="AL12" s="490"/>
      <c r="AM12" s="433" t="s">
        <v>134</v>
      </c>
      <c r="AN12" s="434"/>
      <c r="AO12" s="434"/>
      <c r="AP12" s="434"/>
      <c r="AQ12" s="434"/>
      <c r="AR12" s="434"/>
      <c r="AS12" s="434"/>
      <c r="AT12" s="435"/>
      <c r="AU12" s="436" t="s">
        <v>94</v>
      </c>
      <c r="AV12" s="437"/>
      <c r="AW12" s="437"/>
      <c r="AX12" s="437"/>
      <c r="AY12" s="438" t="s">
        <v>135</v>
      </c>
      <c r="AZ12" s="439"/>
      <c r="BA12" s="439"/>
      <c r="BB12" s="439"/>
      <c r="BC12" s="439"/>
      <c r="BD12" s="439"/>
      <c r="BE12" s="439"/>
      <c r="BF12" s="439"/>
      <c r="BG12" s="439"/>
      <c r="BH12" s="439"/>
      <c r="BI12" s="439"/>
      <c r="BJ12" s="439"/>
      <c r="BK12" s="439"/>
      <c r="BL12" s="439"/>
      <c r="BM12" s="440"/>
      <c r="BN12" s="441">
        <v>161069</v>
      </c>
      <c r="BO12" s="442"/>
      <c r="BP12" s="442"/>
      <c r="BQ12" s="442"/>
      <c r="BR12" s="442"/>
      <c r="BS12" s="442"/>
      <c r="BT12" s="442"/>
      <c r="BU12" s="443"/>
      <c r="BV12" s="441">
        <v>63421</v>
      </c>
      <c r="BW12" s="442"/>
      <c r="BX12" s="442"/>
      <c r="BY12" s="442"/>
      <c r="BZ12" s="442"/>
      <c r="CA12" s="442"/>
      <c r="CB12" s="442"/>
      <c r="CC12" s="443"/>
      <c r="CD12" s="444" t="s">
        <v>136</v>
      </c>
      <c r="CE12" s="445"/>
      <c r="CF12" s="445"/>
      <c r="CG12" s="445"/>
      <c r="CH12" s="445"/>
      <c r="CI12" s="445"/>
      <c r="CJ12" s="445"/>
      <c r="CK12" s="445"/>
      <c r="CL12" s="445"/>
      <c r="CM12" s="445"/>
      <c r="CN12" s="445"/>
      <c r="CO12" s="445"/>
      <c r="CP12" s="445"/>
      <c r="CQ12" s="445"/>
      <c r="CR12" s="445"/>
      <c r="CS12" s="446"/>
      <c r="CT12" s="450" t="s">
        <v>137</v>
      </c>
      <c r="CU12" s="451"/>
      <c r="CV12" s="451"/>
      <c r="CW12" s="451"/>
      <c r="CX12" s="451"/>
      <c r="CY12" s="451"/>
      <c r="CZ12" s="451"/>
      <c r="DA12" s="452"/>
      <c r="DB12" s="450" t="s">
        <v>138</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139</v>
      </c>
      <c r="N13" s="502"/>
      <c r="O13" s="502"/>
      <c r="P13" s="502"/>
      <c r="Q13" s="503"/>
      <c r="R13" s="494">
        <v>1193</v>
      </c>
      <c r="S13" s="495"/>
      <c r="T13" s="495"/>
      <c r="U13" s="495"/>
      <c r="V13" s="496"/>
      <c r="W13" s="420" t="s">
        <v>140</v>
      </c>
      <c r="X13" s="421"/>
      <c r="Y13" s="421"/>
      <c r="Z13" s="421"/>
      <c r="AA13" s="421"/>
      <c r="AB13" s="411"/>
      <c r="AC13" s="461">
        <v>131</v>
      </c>
      <c r="AD13" s="462"/>
      <c r="AE13" s="462"/>
      <c r="AF13" s="462"/>
      <c r="AG13" s="504"/>
      <c r="AH13" s="461">
        <v>111</v>
      </c>
      <c r="AI13" s="462"/>
      <c r="AJ13" s="462"/>
      <c r="AK13" s="462"/>
      <c r="AL13" s="463"/>
      <c r="AM13" s="433" t="s">
        <v>141</v>
      </c>
      <c r="AN13" s="434"/>
      <c r="AO13" s="434"/>
      <c r="AP13" s="434"/>
      <c r="AQ13" s="434"/>
      <c r="AR13" s="434"/>
      <c r="AS13" s="434"/>
      <c r="AT13" s="435"/>
      <c r="AU13" s="436" t="s">
        <v>142</v>
      </c>
      <c r="AV13" s="437"/>
      <c r="AW13" s="437"/>
      <c r="AX13" s="437"/>
      <c r="AY13" s="438" t="s">
        <v>143</v>
      </c>
      <c r="AZ13" s="439"/>
      <c r="BA13" s="439"/>
      <c r="BB13" s="439"/>
      <c r="BC13" s="439"/>
      <c r="BD13" s="439"/>
      <c r="BE13" s="439"/>
      <c r="BF13" s="439"/>
      <c r="BG13" s="439"/>
      <c r="BH13" s="439"/>
      <c r="BI13" s="439"/>
      <c r="BJ13" s="439"/>
      <c r="BK13" s="439"/>
      <c r="BL13" s="439"/>
      <c r="BM13" s="440"/>
      <c r="BN13" s="441">
        <v>-7115</v>
      </c>
      <c r="BO13" s="442"/>
      <c r="BP13" s="442"/>
      <c r="BQ13" s="442"/>
      <c r="BR13" s="442"/>
      <c r="BS13" s="442"/>
      <c r="BT13" s="442"/>
      <c r="BU13" s="443"/>
      <c r="BV13" s="441">
        <v>145697</v>
      </c>
      <c r="BW13" s="442"/>
      <c r="BX13" s="442"/>
      <c r="BY13" s="442"/>
      <c r="BZ13" s="442"/>
      <c r="CA13" s="442"/>
      <c r="CB13" s="442"/>
      <c r="CC13" s="443"/>
      <c r="CD13" s="444" t="s">
        <v>144</v>
      </c>
      <c r="CE13" s="445"/>
      <c r="CF13" s="445"/>
      <c r="CG13" s="445"/>
      <c r="CH13" s="445"/>
      <c r="CI13" s="445"/>
      <c r="CJ13" s="445"/>
      <c r="CK13" s="445"/>
      <c r="CL13" s="445"/>
      <c r="CM13" s="445"/>
      <c r="CN13" s="445"/>
      <c r="CO13" s="445"/>
      <c r="CP13" s="445"/>
      <c r="CQ13" s="445"/>
      <c r="CR13" s="445"/>
      <c r="CS13" s="446"/>
      <c r="CT13" s="407">
        <v>3.4</v>
      </c>
      <c r="CU13" s="408"/>
      <c r="CV13" s="408"/>
      <c r="CW13" s="408"/>
      <c r="CX13" s="408"/>
      <c r="CY13" s="408"/>
      <c r="CZ13" s="408"/>
      <c r="DA13" s="409"/>
      <c r="DB13" s="407">
        <v>3.8</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145</v>
      </c>
      <c r="M14" s="492"/>
      <c r="N14" s="492"/>
      <c r="O14" s="492"/>
      <c r="P14" s="492"/>
      <c r="Q14" s="493"/>
      <c r="R14" s="494">
        <v>1210</v>
      </c>
      <c r="S14" s="495"/>
      <c r="T14" s="495"/>
      <c r="U14" s="495"/>
      <c r="V14" s="496"/>
      <c r="W14" s="400"/>
      <c r="X14" s="401"/>
      <c r="Y14" s="401"/>
      <c r="Z14" s="401"/>
      <c r="AA14" s="401"/>
      <c r="AB14" s="390"/>
      <c r="AC14" s="497">
        <v>20.3</v>
      </c>
      <c r="AD14" s="498"/>
      <c r="AE14" s="498"/>
      <c r="AF14" s="498"/>
      <c r="AG14" s="499"/>
      <c r="AH14" s="497">
        <v>18</v>
      </c>
      <c r="AI14" s="498"/>
      <c r="AJ14" s="498"/>
      <c r="AK14" s="498"/>
      <c r="AL14" s="500"/>
      <c r="AM14" s="433"/>
      <c r="AN14" s="434"/>
      <c r="AO14" s="434"/>
      <c r="AP14" s="434"/>
      <c r="AQ14" s="434"/>
      <c r="AR14" s="434"/>
      <c r="AS14" s="434"/>
      <c r="AT14" s="435"/>
      <c r="AU14" s="436"/>
      <c r="AV14" s="437"/>
      <c r="AW14" s="437"/>
      <c r="AX14" s="437"/>
      <c r="AY14" s="438"/>
      <c r="AZ14" s="439"/>
      <c r="BA14" s="439"/>
      <c r="BB14" s="439"/>
      <c r="BC14" s="439"/>
      <c r="BD14" s="439"/>
      <c r="BE14" s="439"/>
      <c r="BF14" s="439"/>
      <c r="BG14" s="439"/>
      <c r="BH14" s="439"/>
      <c r="BI14" s="439"/>
      <c r="BJ14" s="439"/>
      <c r="BK14" s="439"/>
      <c r="BL14" s="439"/>
      <c r="BM14" s="440"/>
      <c r="BN14" s="441"/>
      <c r="BO14" s="442"/>
      <c r="BP14" s="442"/>
      <c r="BQ14" s="442"/>
      <c r="BR14" s="442"/>
      <c r="BS14" s="442"/>
      <c r="BT14" s="442"/>
      <c r="BU14" s="443"/>
      <c r="BV14" s="441"/>
      <c r="BW14" s="442"/>
      <c r="BX14" s="442"/>
      <c r="BY14" s="442"/>
      <c r="BZ14" s="442"/>
      <c r="CA14" s="442"/>
      <c r="CB14" s="442"/>
      <c r="CC14" s="443"/>
      <c r="CD14" s="505" t="s">
        <v>146</v>
      </c>
      <c r="CE14" s="506"/>
      <c r="CF14" s="506"/>
      <c r="CG14" s="506"/>
      <c r="CH14" s="506"/>
      <c r="CI14" s="506"/>
      <c r="CJ14" s="506"/>
      <c r="CK14" s="506"/>
      <c r="CL14" s="506"/>
      <c r="CM14" s="506"/>
      <c r="CN14" s="506"/>
      <c r="CO14" s="506"/>
      <c r="CP14" s="506"/>
      <c r="CQ14" s="506"/>
      <c r="CR14" s="506"/>
      <c r="CS14" s="507"/>
      <c r="CT14" s="508">
        <v>92.9</v>
      </c>
      <c r="CU14" s="509"/>
      <c r="CV14" s="509"/>
      <c r="CW14" s="509"/>
      <c r="CX14" s="509"/>
      <c r="CY14" s="509"/>
      <c r="CZ14" s="509"/>
      <c r="DA14" s="510"/>
      <c r="DB14" s="508">
        <v>106.5</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147</v>
      </c>
      <c r="N15" s="502"/>
      <c r="O15" s="502"/>
      <c r="P15" s="502"/>
      <c r="Q15" s="503"/>
      <c r="R15" s="494">
        <v>1200</v>
      </c>
      <c r="S15" s="495"/>
      <c r="T15" s="495"/>
      <c r="U15" s="495"/>
      <c r="V15" s="496"/>
      <c r="W15" s="420" t="s">
        <v>148</v>
      </c>
      <c r="X15" s="421"/>
      <c r="Y15" s="421"/>
      <c r="Z15" s="421"/>
      <c r="AA15" s="421"/>
      <c r="AB15" s="411"/>
      <c r="AC15" s="461">
        <v>137</v>
      </c>
      <c r="AD15" s="462"/>
      <c r="AE15" s="462"/>
      <c r="AF15" s="462"/>
      <c r="AG15" s="504"/>
      <c r="AH15" s="461">
        <v>136</v>
      </c>
      <c r="AI15" s="462"/>
      <c r="AJ15" s="462"/>
      <c r="AK15" s="462"/>
      <c r="AL15" s="463"/>
      <c r="AM15" s="433"/>
      <c r="AN15" s="434"/>
      <c r="AO15" s="434"/>
      <c r="AP15" s="434"/>
      <c r="AQ15" s="434"/>
      <c r="AR15" s="434"/>
      <c r="AS15" s="434"/>
      <c r="AT15" s="435"/>
      <c r="AU15" s="436"/>
      <c r="AV15" s="437"/>
      <c r="AW15" s="437"/>
      <c r="AX15" s="437"/>
      <c r="AY15" s="370" t="s">
        <v>149</v>
      </c>
      <c r="AZ15" s="371"/>
      <c r="BA15" s="371"/>
      <c r="BB15" s="371"/>
      <c r="BC15" s="371"/>
      <c r="BD15" s="371"/>
      <c r="BE15" s="371"/>
      <c r="BF15" s="371"/>
      <c r="BG15" s="371"/>
      <c r="BH15" s="371"/>
      <c r="BI15" s="371"/>
      <c r="BJ15" s="371"/>
      <c r="BK15" s="371"/>
      <c r="BL15" s="371"/>
      <c r="BM15" s="372"/>
      <c r="BN15" s="373">
        <v>107537</v>
      </c>
      <c r="BO15" s="374"/>
      <c r="BP15" s="374"/>
      <c r="BQ15" s="374"/>
      <c r="BR15" s="374"/>
      <c r="BS15" s="374"/>
      <c r="BT15" s="374"/>
      <c r="BU15" s="375"/>
      <c r="BV15" s="373">
        <v>106862</v>
      </c>
      <c r="BW15" s="374"/>
      <c r="BX15" s="374"/>
      <c r="BY15" s="374"/>
      <c r="BZ15" s="374"/>
      <c r="CA15" s="374"/>
      <c r="CB15" s="374"/>
      <c r="CC15" s="375"/>
      <c r="CD15" s="511" t="s">
        <v>150</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151</v>
      </c>
      <c r="M16" s="514"/>
      <c r="N16" s="514"/>
      <c r="O16" s="514"/>
      <c r="P16" s="514"/>
      <c r="Q16" s="515"/>
      <c r="R16" s="516" t="s">
        <v>152</v>
      </c>
      <c r="S16" s="517"/>
      <c r="T16" s="517"/>
      <c r="U16" s="517"/>
      <c r="V16" s="518"/>
      <c r="W16" s="400"/>
      <c r="X16" s="401"/>
      <c r="Y16" s="401"/>
      <c r="Z16" s="401"/>
      <c r="AA16" s="401"/>
      <c r="AB16" s="390"/>
      <c r="AC16" s="497">
        <v>21.2</v>
      </c>
      <c r="AD16" s="498"/>
      <c r="AE16" s="498"/>
      <c r="AF16" s="498"/>
      <c r="AG16" s="499"/>
      <c r="AH16" s="497">
        <v>22.1</v>
      </c>
      <c r="AI16" s="498"/>
      <c r="AJ16" s="498"/>
      <c r="AK16" s="498"/>
      <c r="AL16" s="500"/>
      <c r="AM16" s="433"/>
      <c r="AN16" s="434"/>
      <c r="AO16" s="434"/>
      <c r="AP16" s="434"/>
      <c r="AQ16" s="434"/>
      <c r="AR16" s="434"/>
      <c r="AS16" s="434"/>
      <c r="AT16" s="435"/>
      <c r="AU16" s="436"/>
      <c r="AV16" s="437"/>
      <c r="AW16" s="437"/>
      <c r="AX16" s="437"/>
      <c r="AY16" s="438" t="s">
        <v>153</v>
      </c>
      <c r="AZ16" s="439"/>
      <c r="BA16" s="439"/>
      <c r="BB16" s="439"/>
      <c r="BC16" s="439"/>
      <c r="BD16" s="439"/>
      <c r="BE16" s="439"/>
      <c r="BF16" s="439"/>
      <c r="BG16" s="439"/>
      <c r="BH16" s="439"/>
      <c r="BI16" s="439"/>
      <c r="BJ16" s="439"/>
      <c r="BK16" s="439"/>
      <c r="BL16" s="439"/>
      <c r="BM16" s="440"/>
      <c r="BN16" s="441">
        <v>1247146</v>
      </c>
      <c r="BO16" s="442"/>
      <c r="BP16" s="442"/>
      <c r="BQ16" s="442"/>
      <c r="BR16" s="442"/>
      <c r="BS16" s="442"/>
      <c r="BT16" s="442"/>
      <c r="BU16" s="443"/>
      <c r="BV16" s="441">
        <v>1114475</v>
      </c>
      <c r="BW16" s="442"/>
      <c r="BX16" s="442"/>
      <c r="BY16" s="442"/>
      <c r="BZ16" s="442"/>
      <c r="CA16" s="442"/>
      <c r="CB16" s="442"/>
      <c r="CC16" s="443"/>
      <c r="CD16" s="191"/>
      <c r="CE16" s="522" t="s">
        <v>154</v>
      </c>
      <c r="CF16" s="522"/>
      <c r="CG16" s="522"/>
      <c r="CH16" s="522"/>
      <c r="CI16" s="522"/>
      <c r="CJ16" s="522"/>
      <c r="CK16" s="522"/>
      <c r="CL16" s="522"/>
      <c r="CM16" s="522"/>
      <c r="CN16" s="522"/>
      <c r="CO16" s="522"/>
      <c r="CP16" s="522"/>
      <c r="CQ16" s="522"/>
      <c r="CR16" s="522"/>
      <c r="CS16" s="523"/>
      <c r="CT16" s="407">
        <v>53.3</v>
      </c>
      <c r="CU16" s="408"/>
      <c r="CV16" s="408"/>
      <c r="CW16" s="408"/>
      <c r="CX16" s="408"/>
      <c r="CY16" s="408"/>
      <c r="CZ16" s="408"/>
      <c r="DA16" s="409"/>
      <c r="DB16" s="407" t="s">
        <v>128</v>
      </c>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19" t="s">
        <v>155</v>
      </c>
      <c r="N17" s="520"/>
      <c r="O17" s="520"/>
      <c r="P17" s="520"/>
      <c r="Q17" s="521"/>
      <c r="R17" s="516" t="s">
        <v>156</v>
      </c>
      <c r="S17" s="517"/>
      <c r="T17" s="517"/>
      <c r="U17" s="517"/>
      <c r="V17" s="518"/>
      <c r="W17" s="420" t="s">
        <v>157</v>
      </c>
      <c r="X17" s="421"/>
      <c r="Y17" s="421"/>
      <c r="Z17" s="421"/>
      <c r="AA17" s="421"/>
      <c r="AB17" s="411"/>
      <c r="AC17" s="461">
        <v>377</v>
      </c>
      <c r="AD17" s="462"/>
      <c r="AE17" s="462"/>
      <c r="AF17" s="462"/>
      <c r="AG17" s="504"/>
      <c r="AH17" s="461">
        <v>369</v>
      </c>
      <c r="AI17" s="462"/>
      <c r="AJ17" s="462"/>
      <c r="AK17" s="462"/>
      <c r="AL17" s="463"/>
      <c r="AM17" s="433"/>
      <c r="AN17" s="434"/>
      <c r="AO17" s="434"/>
      <c r="AP17" s="434"/>
      <c r="AQ17" s="434"/>
      <c r="AR17" s="434"/>
      <c r="AS17" s="434"/>
      <c r="AT17" s="435"/>
      <c r="AU17" s="436"/>
      <c r="AV17" s="437"/>
      <c r="AW17" s="437"/>
      <c r="AX17" s="437"/>
      <c r="AY17" s="438" t="s">
        <v>158</v>
      </c>
      <c r="AZ17" s="439"/>
      <c r="BA17" s="439"/>
      <c r="BB17" s="439"/>
      <c r="BC17" s="439"/>
      <c r="BD17" s="439"/>
      <c r="BE17" s="439"/>
      <c r="BF17" s="439"/>
      <c r="BG17" s="439"/>
      <c r="BH17" s="439"/>
      <c r="BI17" s="439"/>
      <c r="BJ17" s="439"/>
      <c r="BK17" s="439"/>
      <c r="BL17" s="439"/>
      <c r="BM17" s="440"/>
      <c r="BN17" s="441">
        <v>130585</v>
      </c>
      <c r="BO17" s="442"/>
      <c r="BP17" s="442"/>
      <c r="BQ17" s="442"/>
      <c r="BR17" s="442"/>
      <c r="BS17" s="442"/>
      <c r="BT17" s="442"/>
      <c r="BU17" s="443"/>
      <c r="BV17" s="441">
        <v>128050</v>
      </c>
      <c r="BW17" s="442"/>
      <c r="BX17" s="442"/>
      <c r="BY17" s="442"/>
      <c r="BZ17" s="442"/>
      <c r="CA17" s="442"/>
      <c r="CB17" s="442"/>
      <c r="CC17" s="443"/>
      <c r="CD17" s="191"/>
      <c r="CE17" s="522"/>
      <c r="CF17" s="522"/>
      <c r="CG17" s="522"/>
      <c r="CH17" s="522"/>
      <c r="CI17" s="522"/>
      <c r="CJ17" s="522"/>
      <c r="CK17" s="522"/>
      <c r="CL17" s="522"/>
      <c r="CM17" s="522"/>
      <c r="CN17" s="522"/>
      <c r="CO17" s="522"/>
      <c r="CP17" s="522"/>
      <c r="CQ17" s="522"/>
      <c r="CR17" s="522"/>
      <c r="CS17" s="523"/>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24" t="s">
        <v>159</v>
      </c>
      <c r="C18" s="453"/>
      <c r="D18" s="453"/>
      <c r="E18" s="525"/>
      <c r="F18" s="525"/>
      <c r="G18" s="525"/>
      <c r="H18" s="525"/>
      <c r="I18" s="525"/>
      <c r="J18" s="525"/>
      <c r="K18" s="525"/>
      <c r="L18" s="526">
        <v>21.82</v>
      </c>
      <c r="M18" s="526"/>
      <c r="N18" s="526"/>
      <c r="O18" s="526"/>
      <c r="P18" s="526"/>
      <c r="Q18" s="526"/>
      <c r="R18" s="527"/>
      <c r="S18" s="527"/>
      <c r="T18" s="527"/>
      <c r="U18" s="527"/>
      <c r="V18" s="528"/>
      <c r="W18" s="422"/>
      <c r="X18" s="423"/>
      <c r="Y18" s="423"/>
      <c r="Z18" s="423"/>
      <c r="AA18" s="423"/>
      <c r="AB18" s="414"/>
      <c r="AC18" s="529">
        <v>58.4</v>
      </c>
      <c r="AD18" s="530"/>
      <c r="AE18" s="530"/>
      <c r="AF18" s="530"/>
      <c r="AG18" s="531"/>
      <c r="AH18" s="529">
        <v>59.9</v>
      </c>
      <c r="AI18" s="530"/>
      <c r="AJ18" s="530"/>
      <c r="AK18" s="530"/>
      <c r="AL18" s="532"/>
      <c r="AM18" s="433"/>
      <c r="AN18" s="434"/>
      <c r="AO18" s="434"/>
      <c r="AP18" s="434"/>
      <c r="AQ18" s="434"/>
      <c r="AR18" s="434"/>
      <c r="AS18" s="434"/>
      <c r="AT18" s="435"/>
      <c r="AU18" s="436"/>
      <c r="AV18" s="437"/>
      <c r="AW18" s="437"/>
      <c r="AX18" s="437"/>
      <c r="AY18" s="438" t="s">
        <v>160</v>
      </c>
      <c r="AZ18" s="439"/>
      <c r="BA18" s="439"/>
      <c r="BB18" s="439"/>
      <c r="BC18" s="439"/>
      <c r="BD18" s="439"/>
      <c r="BE18" s="439"/>
      <c r="BF18" s="439"/>
      <c r="BG18" s="439"/>
      <c r="BH18" s="439"/>
      <c r="BI18" s="439"/>
      <c r="BJ18" s="439"/>
      <c r="BK18" s="439"/>
      <c r="BL18" s="439"/>
      <c r="BM18" s="440"/>
      <c r="BN18" s="441">
        <v>1015614</v>
      </c>
      <c r="BO18" s="442"/>
      <c r="BP18" s="442"/>
      <c r="BQ18" s="442"/>
      <c r="BR18" s="442"/>
      <c r="BS18" s="442"/>
      <c r="BT18" s="442"/>
      <c r="BU18" s="443"/>
      <c r="BV18" s="441">
        <v>955241</v>
      </c>
      <c r="BW18" s="442"/>
      <c r="BX18" s="442"/>
      <c r="BY18" s="442"/>
      <c r="BZ18" s="442"/>
      <c r="CA18" s="442"/>
      <c r="CB18" s="442"/>
      <c r="CC18" s="443"/>
      <c r="CD18" s="191"/>
      <c r="CE18" s="522"/>
      <c r="CF18" s="522"/>
      <c r="CG18" s="522"/>
      <c r="CH18" s="522"/>
      <c r="CI18" s="522"/>
      <c r="CJ18" s="522"/>
      <c r="CK18" s="522"/>
      <c r="CL18" s="522"/>
      <c r="CM18" s="522"/>
      <c r="CN18" s="522"/>
      <c r="CO18" s="522"/>
      <c r="CP18" s="522"/>
      <c r="CQ18" s="522"/>
      <c r="CR18" s="522"/>
      <c r="CS18" s="523"/>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24" t="s">
        <v>161</v>
      </c>
      <c r="C19" s="453"/>
      <c r="D19" s="453"/>
      <c r="E19" s="525"/>
      <c r="F19" s="525"/>
      <c r="G19" s="525"/>
      <c r="H19" s="525"/>
      <c r="I19" s="525"/>
      <c r="J19" s="525"/>
      <c r="K19" s="525"/>
      <c r="L19" s="533">
        <v>52</v>
      </c>
      <c r="M19" s="533"/>
      <c r="N19" s="533"/>
      <c r="O19" s="533"/>
      <c r="P19" s="533"/>
      <c r="Q19" s="533"/>
      <c r="R19" s="534"/>
      <c r="S19" s="534"/>
      <c r="T19" s="534"/>
      <c r="U19" s="534"/>
      <c r="V19" s="535"/>
      <c r="W19" s="367"/>
      <c r="X19" s="368"/>
      <c r="Y19" s="368"/>
      <c r="Z19" s="368"/>
      <c r="AA19" s="368"/>
      <c r="AB19" s="368"/>
      <c r="AC19" s="542"/>
      <c r="AD19" s="542"/>
      <c r="AE19" s="542"/>
      <c r="AF19" s="542"/>
      <c r="AG19" s="542"/>
      <c r="AH19" s="542"/>
      <c r="AI19" s="542"/>
      <c r="AJ19" s="542"/>
      <c r="AK19" s="542"/>
      <c r="AL19" s="543"/>
      <c r="AM19" s="433"/>
      <c r="AN19" s="434"/>
      <c r="AO19" s="434"/>
      <c r="AP19" s="434"/>
      <c r="AQ19" s="434"/>
      <c r="AR19" s="434"/>
      <c r="AS19" s="434"/>
      <c r="AT19" s="435"/>
      <c r="AU19" s="436"/>
      <c r="AV19" s="437"/>
      <c r="AW19" s="437"/>
      <c r="AX19" s="437"/>
      <c r="AY19" s="438" t="s">
        <v>162</v>
      </c>
      <c r="AZ19" s="439"/>
      <c r="BA19" s="439"/>
      <c r="BB19" s="439"/>
      <c r="BC19" s="439"/>
      <c r="BD19" s="439"/>
      <c r="BE19" s="439"/>
      <c r="BF19" s="439"/>
      <c r="BG19" s="439"/>
      <c r="BH19" s="439"/>
      <c r="BI19" s="439"/>
      <c r="BJ19" s="439"/>
      <c r="BK19" s="439"/>
      <c r="BL19" s="439"/>
      <c r="BM19" s="440"/>
      <c r="BN19" s="441">
        <v>2140126</v>
      </c>
      <c r="BO19" s="442"/>
      <c r="BP19" s="442"/>
      <c r="BQ19" s="442"/>
      <c r="BR19" s="442"/>
      <c r="BS19" s="442"/>
      <c r="BT19" s="442"/>
      <c r="BU19" s="443"/>
      <c r="BV19" s="441">
        <v>1809370</v>
      </c>
      <c r="BW19" s="442"/>
      <c r="BX19" s="442"/>
      <c r="BY19" s="442"/>
      <c r="BZ19" s="442"/>
      <c r="CA19" s="442"/>
      <c r="CB19" s="442"/>
      <c r="CC19" s="443"/>
      <c r="CD19" s="191"/>
      <c r="CE19" s="522"/>
      <c r="CF19" s="522"/>
      <c r="CG19" s="522"/>
      <c r="CH19" s="522"/>
      <c r="CI19" s="522"/>
      <c r="CJ19" s="522"/>
      <c r="CK19" s="522"/>
      <c r="CL19" s="522"/>
      <c r="CM19" s="522"/>
      <c r="CN19" s="522"/>
      <c r="CO19" s="522"/>
      <c r="CP19" s="522"/>
      <c r="CQ19" s="522"/>
      <c r="CR19" s="522"/>
      <c r="CS19" s="523"/>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24" t="s">
        <v>163</v>
      </c>
      <c r="C20" s="453"/>
      <c r="D20" s="453"/>
      <c r="E20" s="525"/>
      <c r="F20" s="525"/>
      <c r="G20" s="525"/>
      <c r="H20" s="525"/>
      <c r="I20" s="525"/>
      <c r="J20" s="525"/>
      <c r="K20" s="525"/>
      <c r="L20" s="533">
        <v>518</v>
      </c>
      <c r="M20" s="533"/>
      <c r="N20" s="533"/>
      <c r="O20" s="533"/>
      <c r="P20" s="533"/>
      <c r="Q20" s="533"/>
      <c r="R20" s="534"/>
      <c r="S20" s="534"/>
      <c r="T20" s="534"/>
      <c r="U20" s="534"/>
      <c r="V20" s="535"/>
      <c r="W20" s="422"/>
      <c r="X20" s="423"/>
      <c r="Y20" s="423"/>
      <c r="Z20" s="423"/>
      <c r="AA20" s="423"/>
      <c r="AB20" s="423"/>
      <c r="AC20" s="536"/>
      <c r="AD20" s="536"/>
      <c r="AE20" s="536"/>
      <c r="AF20" s="536"/>
      <c r="AG20" s="536"/>
      <c r="AH20" s="536"/>
      <c r="AI20" s="536"/>
      <c r="AJ20" s="536"/>
      <c r="AK20" s="536"/>
      <c r="AL20" s="537"/>
      <c r="AM20" s="538"/>
      <c r="AN20" s="465"/>
      <c r="AO20" s="465"/>
      <c r="AP20" s="465"/>
      <c r="AQ20" s="465"/>
      <c r="AR20" s="465"/>
      <c r="AS20" s="465"/>
      <c r="AT20" s="466"/>
      <c r="AU20" s="539"/>
      <c r="AV20" s="540"/>
      <c r="AW20" s="540"/>
      <c r="AX20" s="541"/>
      <c r="AY20" s="438"/>
      <c r="AZ20" s="439"/>
      <c r="BA20" s="439"/>
      <c r="BB20" s="439"/>
      <c r="BC20" s="439"/>
      <c r="BD20" s="439"/>
      <c r="BE20" s="439"/>
      <c r="BF20" s="439"/>
      <c r="BG20" s="439"/>
      <c r="BH20" s="439"/>
      <c r="BI20" s="439"/>
      <c r="BJ20" s="439"/>
      <c r="BK20" s="439"/>
      <c r="BL20" s="439"/>
      <c r="BM20" s="440"/>
      <c r="BN20" s="441"/>
      <c r="BO20" s="442"/>
      <c r="BP20" s="442"/>
      <c r="BQ20" s="442"/>
      <c r="BR20" s="442"/>
      <c r="BS20" s="442"/>
      <c r="BT20" s="442"/>
      <c r="BU20" s="443"/>
      <c r="BV20" s="441"/>
      <c r="BW20" s="442"/>
      <c r="BX20" s="442"/>
      <c r="BY20" s="442"/>
      <c r="BZ20" s="442"/>
      <c r="CA20" s="442"/>
      <c r="CB20" s="442"/>
      <c r="CC20" s="443"/>
      <c r="CD20" s="191"/>
      <c r="CE20" s="522"/>
      <c r="CF20" s="522"/>
      <c r="CG20" s="522"/>
      <c r="CH20" s="522"/>
      <c r="CI20" s="522"/>
      <c r="CJ20" s="522"/>
      <c r="CK20" s="522"/>
      <c r="CL20" s="522"/>
      <c r="CM20" s="522"/>
      <c r="CN20" s="522"/>
      <c r="CO20" s="522"/>
      <c r="CP20" s="522"/>
      <c r="CQ20" s="522"/>
      <c r="CR20" s="522"/>
      <c r="CS20" s="523"/>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44" t="s">
        <v>164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547"/>
      <c r="AZ21" s="548"/>
      <c r="BA21" s="548"/>
      <c r="BB21" s="548"/>
      <c r="BC21" s="548"/>
      <c r="BD21" s="548"/>
      <c r="BE21" s="548"/>
      <c r="BF21" s="548"/>
      <c r="BG21" s="548"/>
      <c r="BH21" s="548"/>
      <c r="BI21" s="548"/>
      <c r="BJ21" s="548"/>
      <c r="BK21" s="548"/>
      <c r="BL21" s="548"/>
      <c r="BM21" s="549"/>
      <c r="BN21" s="550"/>
      <c r="BO21" s="551"/>
      <c r="BP21" s="551"/>
      <c r="BQ21" s="551"/>
      <c r="BR21" s="551"/>
      <c r="BS21" s="551"/>
      <c r="BT21" s="551"/>
      <c r="BU21" s="552"/>
      <c r="BV21" s="550"/>
      <c r="BW21" s="551"/>
      <c r="BX21" s="551"/>
      <c r="BY21" s="551"/>
      <c r="BZ21" s="551"/>
      <c r="CA21" s="551"/>
      <c r="CB21" s="551"/>
      <c r="CC21" s="552"/>
      <c r="CD21" s="191"/>
      <c r="CE21" s="522"/>
      <c r="CF21" s="522"/>
      <c r="CG21" s="522"/>
      <c r="CH21" s="522"/>
      <c r="CI21" s="522"/>
      <c r="CJ21" s="522"/>
      <c r="CK21" s="522"/>
      <c r="CL21" s="522"/>
      <c r="CM21" s="522"/>
      <c r="CN21" s="522"/>
      <c r="CO21" s="522"/>
      <c r="CP21" s="522"/>
      <c r="CQ21" s="522"/>
      <c r="CR21" s="522"/>
      <c r="CS21" s="523"/>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53" t="s">
        <v>165</v>
      </c>
      <c r="C22" s="554"/>
      <c r="D22" s="555"/>
      <c r="E22" s="416" t="s">
        <v>1</v>
      </c>
      <c r="F22" s="421"/>
      <c r="G22" s="421"/>
      <c r="H22" s="421"/>
      <c r="I22" s="421"/>
      <c r="J22" s="421"/>
      <c r="K22" s="411"/>
      <c r="L22" s="416" t="s">
        <v>166</v>
      </c>
      <c r="M22" s="421"/>
      <c r="N22" s="421"/>
      <c r="O22" s="421"/>
      <c r="P22" s="411"/>
      <c r="Q22" s="562" t="s">
        <v>167</v>
      </c>
      <c r="R22" s="563"/>
      <c r="S22" s="563"/>
      <c r="T22" s="563"/>
      <c r="U22" s="563"/>
      <c r="V22" s="564"/>
      <c r="W22" s="568" t="s">
        <v>168</v>
      </c>
      <c r="X22" s="554"/>
      <c r="Y22" s="555"/>
      <c r="Z22" s="416" t="s">
        <v>1</v>
      </c>
      <c r="AA22" s="421"/>
      <c r="AB22" s="421"/>
      <c r="AC22" s="421"/>
      <c r="AD22" s="421"/>
      <c r="AE22" s="421"/>
      <c r="AF22" s="421"/>
      <c r="AG22" s="411"/>
      <c r="AH22" s="573" t="s">
        <v>169</v>
      </c>
      <c r="AI22" s="421"/>
      <c r="AJ22" s="421"/>
      <c r="AK22" s="421"/>
      <c r="AL22" s="411"/>
      <c r="AM22" s="573" t="s">
        <v>170</v>
      </c>
      <c r="AN22" s="574"/>
      <c r="AO22" s="574"/>
      <c r="AP22" s="574"/>
      <c r="AQ22" s="574"/>
      <c r="AR22" s="575"/>
      <c r="AS22" s="562" t="s">
        <v>167</v>
      </c>
      <c r="AT22" s="563"/>
      <c r="AU22" s="563"/>
      <c r="AV22" s="563"/>
      <c r="AW22" s="563"/>
      <c r="AX22" s="579"/>
      <c r="AY22" s="370" t="s">
        <v>171</v>
      </c>
      <c r="AZ22" s="371"/>
      <c r="BA22" s="371"/>
      <c r="BB22" s="371"/>
      <c r="BC22" s="371"/>
      <c r="BD22" s="371"/>
      <c r="BE22" s="371"/>
      <c r="BF22" s="371"/>
      <c r="BG22" s="371"/>
      <c r="BH22" s="371"/>
      <c r="BI22" s="371"/>
      <c r="BJ22" s="371"/>
      <c r="BK22" s="371"/>
      <c r="BL22" s="371"/>
      <c r="BM22" s="372"/>
      <c r="BN22" s="373">
        <v>3462825</v>
      </c>
      <c r="BO22" s="374"/>
      <c r="BP22" s="374"/>
      <c r="BQ22" s="374"/>
      <c r="BR22" s="374"/>
      <c r="BS22" s="374"/>
      <c r="BT22" s="374"/>
      <c r="BU22" s="375"/>
      <c r="BV22" s="373">
        <v>3403815</v>
      </c>
      <c r="BW22" s="374"/>
      <c r="BX22" s="374"/>
      <c r="BY22" s="374"/>
      <c r="BZ22" s="374"/>
      <c r="CA22" s="374"/>
      <c r="CB22" s="374"/>
      <c r="CC22" s="375"/>
      <c r="CD22" s="191"/>
      <c r="CE22" s="522"/>
      <c r="CF22" s="522"/>
      <c r="CG22" s="522"/>
      <c r="CH22" s="522"/>
      <c r="CI22" s="522"/>
      <c r="CJ22" s="522"/>
      <c r="CK22" s="522"/>
      <c r="CL22" s="522"/>
      <c r="CM22" s="522"/>
      <c r="CN22" s="522"/>
      <c r="CO22" s="522"/>
      <c r="CP22" s="522"/>
      <c r="CQ22" s="522"/>
      <c r="CR22" s="522"/>
      <c r="CS22" s="523"/>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56"/>
      <c r="C23" s="557"/>
      <c r="D23" s="558"/>
      <c r="E23" s="396"/>
      <c r="F23" s="401"/>
      <c r="G23" s="401"/>
      <c r="H23" s="401"/>
      <c r="I23" s="401"/>
      <c r="J23" s="401"/>
      <c r="K23" s="390"/>
      <c r="L23" s="396"/>
      <c r="M23" s="401"/>
      <c r="N23" s="401"/>
      <c r="O23" s="401"/>
      <c r="P23" s="390"/>
      <c r="Q23" s="565"/>
      <c r="R23" s="566"/>
      <c r="S23" s="566"/>
      <c r="T23" s="566"/>
      <c r="U23" s="566"/>
      <c r="V23" s="567"/>
      <c r="W23" s="569"/>
      <c r="X23" s="557"/>
      <c r="Y23" s="558"/>
      <c r="Z23" s="396"/>
      <c r="AA23" s="401"/>
      <c r="AB23" s="401"/>
      <c r="AC23" s="401"/>
      <c r="AD23" s="401"/>
      <c r="AE23" s="401"/>
      <c r="AF23" s="401"/>
      <c r="AG23" s="390"/>
      <c r="AH23" s="396"/>
      <c r="AI23" s="401"/>
      <c r="AJ23" s="401"/>
      <c r="AK23" s="401"/>
      <c r="AL23" s="390"/>
      <c r="AM23" s="576"/>
      <c r="AN23" s="577"/>
      <c r="AO23" s="577"/>
      <c r="AP23" s="577"/>
      <c r="AQ23" s="577"/>
      <c r="AR23" s="578"/>
      <c r="AS23" s="565"/>
      <c r="AT23" s="566"/>
      <c r="AU23" s="566"/>
      <c r="AV23" s="566"/>
      <c r="AW23" s="566"/>
      <c r="AX23" s="580"/>
      <c r="AY23" s="438" t="s">
        <v>172</v>
      </c>
      <c r="AZ23" s="439"/>
      <c r="BA23" s="439"/>
      <c r="BB23" s="439"/>
      <c r="BC23" s="439"/>
      <c r="BD23" s="439"/>
      <c r="BE23" s="439"/>
      <c r="BF23" s="439"/>
      <c r="BG23" s="439"/>
      <c r="BH23" s="439"/>
      <c r="BI23" s="439"/>
      <c r="BJ23" s="439"/>
      <c r="BK23" s="439"/>
      <c r="BL23" s="439"/>
      <c r="BM23" s="440"/>
      <c r="BN23" s="441">
        <v>3335103</v>
      </c>
      <c r="BO23" s="442"/>
      <c r="BP23" s="442"/>
      <c r="BQ23" s="442"/>
      <c r="BR23" s="442"/>
      <c r="BS23" s="442"/>
      <c r="BT23" s="442"/>
      <c r="BU23" s="443"/>
      <c r="BV23" s="441">
        <v>3278222</v>
      </c>
      <c r="BW23" s="442"/>
      <c r="BX23" s="442"/>
      <c r="BY23" s="442"/>
      <c r="BZ23" s="442"/>
      <c r="CA23" s="442"/>
      <c r="CB23" s="442"/>
      <c r="CC23" s="443"/>
      <c r="CD23" s="191"/>
      <c r="CE23" s="522"/>
      <c r="CF23" s="522"/>
      <c r="CG23" s="522"/>
      <c r="CH23" s="522"/>
      <c r="CI23" s="522"/>
      <c r="CJ23" s="522"/>
      <c r="CK23" s="522"/>
      <c r="CL23" s="522"/>
      <c r="CM23" s="522"/>
      <c r="CN23" s="522"/>
      <c r="CO23" s="522"/>
      <c r="CP23" s="522"/>
      <c r="CQ23" s="522"/>
      <c r="CR23" s="522"/>
      <c r="CS23" s="523"/>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56"/>
      <c r="C24" s="557"/>
      <c r="D24" s="558"/>
      <c r="E24" s="460" t="s">
        <v>173</v>
      </c>
      <c r="F24" s="434"/>
      <c r="G24" s="434"/>
      <c r="H24" s="434"/>
      <c r="I24" s="434"/>
      <c r="J24" s="434"/>
      <c r="K24" s="435"/>
      <c r="L24" s="461">
        <v>1</v>
      </c>
      <c r="M24" s="462"/>
      <c r="N24" s="462"/>
      <c r="O24" s="462"/>
      <c r="P24" s="504"/>
      <c r="Q24" s="461">
        <v>6452</v>
      </c>
      <c r="R24" s="462"/>
      <c r="S24" s="462"/>
      <c r="T24" s="462"/>
      <c r="U24" s="462"/>
      <c r="V24" s="504"/>
      <c r="W24" s="569"/>
      <c r="X24" s="557"/>
      <c r="Y24" s="558"/>
      <c r="Z24" s="460" t="s">
        <v>174</v>
      </c>
      <c r="AA24" s="434"/>
      <c r="AB24" s="434"/>
      <c r="AC24" s="434"/>
      <c r="AD24" s="434"/>
      <c r="AE24" s="434"/>
      <c r="AF24" s="434"/>
      <c r="AG24" s="435"/>
      <c r="AH24" s="461">
        <v>47</v>
      </c>
      <c r="AI24" s="462"/>
      <c r="AJ24" s="462"/>
      <c r="AK24" s="462"/>
      <c r="AL24" s="504"/>
      <c r="AM24" s="461">
        <v>128451</v>
      </c>
      <c r="AN24" s="462"/>
      <c r="AO24" s="462"/>
      <c r="AP24" s="462"/>
      <c r="AQ24" s="462"/>
      <c r="AR24" s="504"/>
      <c r="AS24" s="461">
        <v>2733</v>
      </c>
      <c r="AT24" s="462"/>
      <c r="AU24" s="462"/>
      <c r="AV24" s="462"/>
      <c r="AW24" s="462"/>
      <c r="AX24" s="463"/>
      <c r="AY24" s="547" t="s">
        <v>175</v>
      </c>
      <c r="AZ24" s="548"/>
      <c r="BA24" s="548"/>
      <c r="BB24" s="548"/>
      <c r="BC24" s="548"/>
      <c r="BD24" s="548"/>
      <c r="BE24" s="548"/>
      <c r="BF24" s="548"/>
      <c r="BG24" s="548"/>
      <c r="BH24" s="548"/>
      <c r="BI24" s="548"/>
      <c r="BJ24" s="548"/>
      <c r="BK24" s="548"/>
      <c r="BL24" s="548"/>
      <c r="BM24" s="549"/>
      <c r="BN24" s="441">
        <v>2963344</v>
      </c>
      <c r="BO24" s="442"/>
      <c r="BP24" s="442"/>
      <c r="BQ24" s="442"/>
      <c r="BR24" s="442"/>
      <c r="BS24" s="442"/>
      <c r="BT24" s="442"/>
      <c r="BU24" s="443"/>
      <c r="BV24" s="441">
        <v>2900191</v>
      </c>
      <c r="BW24" s="442"/>
      <c r="BX24" s="442"/>
      <c r="BY24" s="442"/>
      <c r="BZ24" s="442"/>
      <c r="CA24" s="442"/>
      <c r="CB24" s="442"/>
      <c r="CC24" s="443"/>
      <c r="CD24" s="191"/>
      <c r="CE24" s="522"/>
      <c r="CF24" s="522"/>
      <c r="CG24" s="522"/>
      <c r="CH24" s="522"/>
      <c r="CI24" s="522"/>
      <c r="CJ24" s="522"/>
      <c r="CK24" s="522"/>
      <c r="CL24" s="522"/>
      <c r="CM24" s="522"/>
      <c r="CN24" s="522"/>
      <c r="CO24" s="522"/>
      <c r="CP24" s="522"/>
      <c r="CQ24" s="522"/>
      <c r="CR24" s="522"/>
      <c r="CS24" s="523"/>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56"/>
      <c r="C25" s="557"/>
      <c r="D25" s="558"/>
      <c r="E25" s="460" t="s">
        <v>176</v>
      </c>
      <c r="F25" s="434"/>
      <c r="G25" s="434"/>
      <c r="H25" s="434"/>
      <c r="I25" s="434"/>
      <c r="J25" s="434"/>
      <c r="K25" s="435"/>
      <c r="L25" s="461">
        <v>1</v>
      </c>
      <c r="M25" s="462"/>
      <c r="N25" s="462"/>
      <c r="O25" s="462"/>
      <c r="P25" s="504"/>
      <c r="Q25" s="461">
        <v>5228</v>
      </c>
      <c r="R25" s="462"/>
      <c r="S25" s="462"/>
      <c r="T25" s="462"/>
      <c r="U25" s="462"/>
      <c r="V25" s="504"/>
      <c r="W25" s="569"/>
      <c r="X25" s="557"/>
      <c r="Y25" s="558"/>
      <c r="Z25" s="460" t="s">
        <v>177</v>
      </c>
      <c r="AA25" s="434"/>
      <c r="AB25" s="434"/>
      <c r="AC25" s="434"/>
      <c r="AD25" s="434"/>
      <c r="AE25" s="434"/>
      <c r="AF25" s="434"/>
      <c r="AG25" s="435"/>
      <c r="AH25" s="461" t="s">
        <v>138</v>
      </c>
      <c r="AI25" s="462"/>
      <c r="AJ25" s="462"/>
      <c r="AK25" s="462"/>
      <c r="AL25" s="504"/>
      <c r="AM25" s="461" t="s">
        <v>138</v>
      </c>
      <c r="AN25" s="462"/>
      <c r="AO25" s="462"/>
      <c r="AP25" s="462"/>
      <c r="AQ25" s="462"/>
      <c r="AR25" s="504"/>
      <c r="AS25" s="461" t="s">
        <v>138</v>
      </c>
      <c r="AT25" s="462"/>
      <c r="AU25" s="462"/>
      <c r="AV25" s="462"/>
      <c r="AW25" s="462"/>
      <c r="AX25" s="463"/>
      <c r="AY25" s="370" t="s">
        <v>178</v>
      </c>
      <c r="AZ25" s="371"/>
      <c r="BA25" s="371"/>
      <c r="BB25" s="371"/>
      <c r="BC25" s="371"/>
      <c r="BD25" s="371"/>
      <c r="BE25" s="371"/>
      <c r="BF25" s="371"/>
      <c r="BG25" s="371"/>
      <c r="BH25" s="371"/>
      <c r="BI25" s="371"/>
      <c r="BJ25" s="371"/>
      <c r="BK25" s="371"/>
      <c r="BL25" s="371"/>
      <c r="BM25" s="372"/>
      <c r="BN25" s="373" t="s">
        <v>137</v>
      </c>
      <c r="BO25" s="374"/>
      <c r="BP25" s="374"/>
      <c r="BQ25" s="374"/>
      <c r="BR25" s="374"/>
      <c r="BS25" s="374"/>
      <c r="BT25" s="374"/>
      <c r="BU25" s="375"/>
      <c r="BV25" s="373" t="s">
        <v>138</v>
      </c>
      <c r="BW25" s="374"/>
      <c r="BX25" s="374"/>
      <c r="BY25" s="374"/>
      <c r="BZ25" s="374"/>
      <c r="CA25" s="374"/>
      <c r="CB25" s="374"/>
      <c r="CC25" s="375"/>
      <c r="CD25" s="191"/>
      <c r="CE25" s="522"/>
      <c r="CF25" s="522"/>
      <c r="CG25" s="522"/>
      <c r="CH25" s="522"/>
      <c r="CI25" s="522"/>
      <c r="CJ25" s="522"/>
      <c r="CK25" s="522"/>
      <c r="CL25" s="522"/>
      <c r="CM25" s="522"/>
      <c r="CN25" s="522"/>
      <c r="CO25" s="522"/>
      <c r="CP25" s="522"/>
      <c r="CQ25" s="522"/>
      <c r="CR25" s="522"/>
      <c r="CS25" s="523"/>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56"/>
      <c r="C26" s="557"/>
      <c r="D26" s="558"/>
      <c r="E26" s="460" t="s">
        <v>179</v>
      </c>
      <c r="F26" s="434"/>
      <c r="G26" s="434"/>
      <c r="H26" s="434"/>
      <c r="I26" s="434"/>
      <c r="J26" s="434"/>
      <c r="K26" s="435"/>
      <c r="L26" s="461">
        <v>1</v>
      </c>
      <c r="M26" s="462"/>
      <c r="N26" s="462"/>
      <c r="O26" s="462"/>
      <c r="P26" s="504"/>
      <c r="Q26" s="461">
        <v>4905</v>
      </c>
      <c r="R26" s="462"/>
      <c r="S26" s="462"/>
      <c r="T26" s="462"/>
      <c r="U26" s="462"/>
      <c r="V26" s="504"/>
      <c r="W26" s="569"/>
      <c r="X26" s="557"/>
      <c r="Y26" s="558"/>
      <c r="Z26" s="460" t="s">
        <v>180</v>
      </c>
      <c r="AA26" s="581"/>
      <c r="AB26" s="581"/>
      <c r="AC26" s="581"/>
      <c r="AD26" s="581"/>
      <c r="AE26" s="581"/>
      <c r="AF26" s="581"/>
      <c r="AG26" s="582"/>
      <c r="AH26" s="461">
        <v>1</v>
      </c>
      <c r="AI26" s="462"/>
      <c r="AJ26" s="462"/>
      <c r="AK26" s="462"/>
      <c r="AL26" s="504"/>
      <c r="AM26" s="461" t="s">
        <v>181</v>
      </c>
      <c r="AN26" s="462"/>
      <c r="AO26" s="462"/>
      <c r="AP26" s="462"/>
      <c r="AQ26" s="462"/>
      <c r="AR26" s="504"/>
      <c r="AS26" s="461" t="s">
        <v>181</v>
      </c>
      <c r="AT26" s="462"/>
      <c r="AU26" s="462"/>
      <c r="AV26" s="462"/>
      <c r="AW26" s="462"/>
      <c r="AX26" s="463"/>
      <c r="AY26" s="444" t="s">
        <v>182</v>
      </c>
      <c r="AZ26" s="445"/>
      <c r="BA26" s="445"/>
      <c r="BB26" s="445"/>
      <c r="BC26" s="445"/>
      <c r="BD26" s="445"/>
      <c r="BE26" s="445"/>
      <c r="BF26" s="445"/>
      <c r="BG26" s="445"/>
      <c r="BH26" s="445"/>
      <c r="BI26" s="445"/>
      <c r="BJ26" s="445"/>
      <c r="BK26" s="445"/>
      <c r="BL26" s="445"/>
      <c r="BM26" s="446"/>
      <c r="BN26" s="441" t="s">
        <v>138</v>
      </c>
      <c r="BO26" s="442"/>
      <c r="BP26" s="442"/>
      <c r="BQ26" s="442"/>
      <c r="BR26" s="442"/>
      <c r="BS26" s="442"/>
      <c r="BT26" s="442"/>
      <c r="BU26" s="443"/>
      <c r="BV26" s="441" t="s">
        <v>138</v>
      </c>
      <c r="BW26" s="442"/>
      <c r="BX26" s="442"/>
      <c r="BY26" s="442"/>
      <c r="BZ26" s="442"/>
      <c r="CA26" s="442"/>
      <c r="CB26" s="442"/>
      <c r="CC26" s="443"/>
      <c r="CD26" s="191"/>
      <c r="CE26" s="522"/>
      <c r="CF26" s="522"/>
      <c r="CG26" s="522"/>
      <c r="CH26" s="522"/>
      <c r="CI26" s="522"/>
      <c r="CJ26" s="522"/>
      <c r="CK26" s="522"/>
      <c r="CL26" s="522"/>
      <c r="CM26" s="522"/>
      <c r="CN26" s="522"/>
      <c r="CO26" s="522"/>
      <c r="CP26" s="522"/>
      <c r="CQ26" s="522"/>
      <c r="CR26" s="522"/>
      <c r="CS26" s="523"/>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56"/>
      <c r="C27" s="557"/>
      <c r="D27" s="558"/>
      <c r="E27" s="460" t="s">
        <v>183</v>
      </c>
      <c r="F27" s="434"/>
      <c r="G27" s="434"/>
      <c r="H27" s="434"/>
      <c r="I27" s="434"/>
      <c r="J27" s="434"/>
      <c r="K27" s="435"/>
      <c r="L27" s="461">
        <v>1</v>
      </c>
      <c r="M27" s="462"/>
      <c r="N27" s="462"/>
      <c r="O27" s="462"/>
      <c r="P27" s="504"/>
      <c r="Q27" s="461">
        <v>2261</v>
      </c>
      <c r="R27" s="462"/>
      <c r="S27" s="462"/>
      <c r="T27" s="462"/>
      <c r="U27" s="462"/>
      <c r="V27" s="504"/>
      <c r="W27" s="569"/>
      <c r="X27" s="557"/>
      <c r="Y27" s="558"/>
      <c r="Z27" s="460" t="s">
        <v>184</v>
      </c>
      <c r="AA27" s="434"/>
      <c r="AB27" s="434"/>
      <c r="AC27" s="434"/>
      <c r="AD27" s="434"/>
      <c r="AE27" s="434"/>
      <c r="AF27" s="434"/>
      <c r="AG27" s="435"/>
      <c r="AH27" s="461">
        <v>1</v>
      </c>
      <c r="AI27" s="462"/>
      <c r="AJ27" s="462"/>
      <c r="AK27" s="462"/>
      <c r="AL27" s="504"/>
      <c r="AM27" s="461" t="s">
        <v>181</v>
      </c>
      <c r="AN27" s="462"/>
      <c r="AO27" s="462"/>
      <c r="AP27" s="462"/>
      <c r="AQ27" s="462"/>
      <c r="AR27" s="504"/>
      <c r="AS27" s="461" t="s">
        <v>181</v>
      </c>
      <c r="AT27" s="462"/>
      <c r="AU27" s="462"/>
      <c r="AV27" s="462"/>
      <c r="AW27" s="462"/>
      <c r="AX27" s="463"/>
      <c r="AY27" s="505" t="s">
        <v>185</v>
      </c>
      <c r="AZ27" s="506"/>
      <c r="BA27" s="506"/>
      <c r="BB27" s="506"/>
      <c r="BC27" s="506"/>
      <c r="BD27" s="506"/>
      <c r="BE27" s="506"/>
      <c r="BF27" s="506"/>
      <c r="BG27" s="506"/>
      <c r="BH27" s="506"/>
      <c r="BI27" s="506"/>
      <c r="BJ27" s="506"/>
      <c r="BK27" s="506"/>
      <c r="BL27" s="506"/>
      <c r="BM27" s="507"/>
      <c r="BN27" s="550">
        <v>62</v>
      </c>
      <c r="BO27" s="551"/>
      <c r="BP27" s="551"/>
      <c r="BQ27" s="551"/>
      <c r="BR27" s="551"/>
      <c r="BS27" s="551"/>
      <c r="BT27" s="551"/>
      <c r="BU27" s="552"/>
      <c r="BV27" s="550">
        <v>62</v>
      </c>
      <c r="BW27" s="551"/>
      <c r="BX27" s="551"/>
      <c r="BY27" s="551"/>
      <c r="BZ27" s="551"/>
      <c r="CA27" s="551"/>
      <c r="CB27" s="551"/>
      <c r="CC27" s="552"/>
      <c r="CD27" s="193"/>
      <c r="CE27" s="522"/>
      <c r="CF27" s="522"/>
      <c r="CG27" s="522"/>
      <c r="CH27" s="522"/>
      <c r="CI27" s="522"/>
      <c r="CJ27" s="522"/>
      <c r="CK27" s="522"/>
      <c r="CL27" s="522"/>
      <c r="CM27" s="522"/>
      <c r="CN27" s="522"/>
      <c r="CO27" s="522"/>
      <c r="CP27" s="522"/>
      <c r="CQ27" s="522"/>
      <c r="CR27" s="522"/>
      <c r="CS27" s="523"/>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56"/>
      <c r="C28" s="557"/>
      <c r="D28" s="558"/>
      <c r="E28" s="460" t="s">
        <v>186</v>
      </c>
      <c r="F28" s="434"/>
      <c r="G28" s="434"/>
      <c r="H28" s="434"/>
      <c r="I28" s="434"/>
      <c r="J28" s="434"/>
      <c r="K28" s="435"/>
      <c r="L28" s="461">
        <v>1</v>
      </c>
      <c r="M28" s="462"/>
      <c r="N28" s="462"/>
      <c r="O28" s="462"/>
      <c r="P28" s="504"/>
      <c r="Q28" s="461">
        <v>1879</v>
      </c>
      <c r="R28" s="462"/>
      <c r="S28" s="462"/>
      <c r="T28" s="462"/>
      <c r="U28" s="462"/>
      <c r="V28" s="504"/>
      <c r="W28" s="569"/>
      <c r="X28" s="557"/>
      <c r="Y28" s="558"/>
      <c r="Z28" s="460" t="s">
        <v>187</v>
      </c>
      <c r="AA28" s="434"/>
      <c r="AB28" s="434"/>
      <c r="AC28" s="434"/>
      <c r="AD28" s="434"/>
      <c r="AE28" s="434"/>
      <c r="AF28" s="434"/>
      <c r="AG28" s="435"/>
      <c r="AH28" s="461">
        <v>2</v>
      </c>
      <c r="AI28" s="462"/>
      <c r="AJ28" s="462"/>
      <c r="AK28" s="462"/>
      <c r="AL28" s="504"/>
      <c r="AM28" s="461" t="s">
        <v>181</v>
      </c>
      <c r="AN28" s="462"/>
      <c r="AO28" s="462"/>
      <c r="AP28" s="462"/>
      <c r="AQ28" s="462"/>
      <c r="AR28" s="504"/>
      <c r="AS28" s="461" t="s">
        <v>181</v>
      </c>
      <c r="AT28" s="462"/>
      <c r="AU28" s="462"/>
      <c r="AV28" s="462"/>
      <c r="AW28" s="462"/>
      <c r="AX28" s="463"/>
      <c r="AY28" s="583" t="s">
        <v>188</v>
      </c>
      <c r="AZ28" s="584"/>
      <c r="BA28" s="584"/>
      <c r="BB28" s="585"/>
      <c r="BC28" s="370" t="s">
        <v>48</v>
      </c>
      <c r="BD28" s="371"/>
      <c r="BE28" s="371"/>
      <c r="BF28" s="371"/>
      <c r="BG28" s="371"/>
      <c r="BH28" s="371"/>
      <c r="BI28" s="371"/>
      <c r="BJ28" s="371"/>
      <c r="BK28" s="371"/>
      <c r="BL28" s="371"/>
      <c r="BM28" s="372"/>
      <c r="BN28" s="373">
        <v>178066</v>
      </c>
      <c r="BO28" s="374"/>
      <c r="BP28" s="374"/>
      <c r="BQ28" s="374"/>
      <c r="BR28" s="374"/>
      <c r="BS28" s="374"/>
      <c r="BT28" s="374"/>
      <c r="BU28" s="375"/>
      <c r="BV28" s="373">
        <v>197252</v>
      </c>
      <c r="BW28" s="374"/>
      <c r="BX28" s="374"/>
      <c r="BY28" s="374"/>
      <c r="BZ28" s="374"/>
      <c r="CA28" s="374"/>
      <c r="CB28" s="374"/>
      <c r="CC28" s="375"/>
      <c r="CD28" s="191"/>
      <c r="CE28" s="522"/>
      <c r="CF28" s="522"/>
      <c r="CG28" s="522"/>
      <c r="CH28" s="522"/>
      <c r="CI28" s="522"/>
      <c r="CJ28" s="522"/>
      <c r="CK28" s="522"/>
      <c r="CL28" s="522"/>
      <c r="CM28" s="522"/>
      <c r="CN28" s="522"/>
      <c r="CO28" s="522"/>
      <c r="CP28" s="522"/>
      <c r="CQ28" s="522"/>
      <c r="CR28" s="522"/>
      <c r="CS28" s="523"/>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56"/>
      <c r="C29" s="557"/>
      <c r="D29" s="558"/>
      <c r="E29" s="460" t="s">
        <v>189</v>
      </c>
      <c r="F29" s="434"/>
      <c r="G29" s="434"/>
      <c r="H29" s="434"/>
      <c r="I29" s="434"/>
      <c r="J29" s="434"/>
      <c r="K29" s="435"/>
      <c r="L29" s="461">
        <v>6</v>
      </c>
      <c r="M29" s="462"/>
      <c r="N29" s="462"/>
      <c r="O29" s="462"/>
      <c r="P29" s="504"/>
      <c r="Q29" s="461">
        <v>1743</v>
      </c>
      <c r="R29" s="462"/>
      <c r="S29" s="462"/>
      <c r="T29" s="462"/>
      <c r="U29" s="462"/>
      <c r="V29" s="504"/>
      <c r="W29" s="570"/>
      <c r="X29" s="571"/>
      <c r="Y29" s="572"/>
      <c r="Z29" s="460" t="s">
        <v>190</v>
      </c>
      <c r="AA29" s="434"/>
      <c r="AB29" s="434"/>
      <c r="AC29" s="434"/>
      <c r="AD29" s="434"/>
      <c r="AE29" s="434"/>
      <c r="AF29" s="434"/>
      <c r="AG29" s="435"/>
      <c r="AH29" s="461">
        <v>50</v>
      </c>
      <c r="AI29" s="462"/>
      <c r="AJ29" s="462"/>
      <c r="AK29" s="462"/>
      <c r="AL29" s="504"/>
      <c r="AM29" s="461">
        <v>135462</v>
      </c>
      <c r="AN29" s="462"/>
      <c r="AO29" s="462"/>
      <c r="AP29" s="462"/>
      <c r="AQ29" s="462"/>
      <c r="AR29" s="504"/>
      <c r="AS29" s="461">
        <v>2709</v>
      </c>
      <c r="AT29" s="462"/>
      <c r="AU29" s="462"/>
      <c r="AV29" s="462"/>
      <c r="AW29" s="462"/>
      <c r="AX29" s="463"/>
      <c r="AY29" s="586"/>
      <c r="AZ29" s="587"/>
      <c r="BA29" s="587"/>
      <c r="BB29" s="588"/>
      <c r="BC29" s="438" t="s">
        <v>191</v>
      </c>
      <c r="BD29" s="439"/>
      <c r="BE29" s="439"/>
      <c r="BF29" s="439"/>
      <c r="BG29" s="439"/>
      <c r="BH29" s="439"/>
      <c r="BI29" s="439"/>
      <c r="BJ29" s="439"/>
      <c r="BK29" s="439"/>
      <c r="BL29" s="439"/>
      <c r="BM29" s="440"/>
      <c r="BN29" s="441">
        <v>66036</v>
      </c>
      <c r="BO29" s="442"/>
      <c r="BP29" s="442"/>
      <c r="BQ29" s="442"/>
      <c r="BR29" s="442"/>
      <c r="BS29" s="442"/>
      <c r="BT29" s="442"/>
      <c r="BU29" s="443"/>
      <c r="BV29" s="441">
        <v>30044</v>
      </c>
      <c r="BW29" s="442"/>
      <c r="BX29" s="442"/>
      <c r="BY29" s="442"/>
      <c r="BZ29" s="442"/>
      <c r="CA29" s="442"/>
      <c r="CB29" s="442"/>
      <c r="CC29" s="443"/>
      <c r="CD29" s="193"/>
      <c r="CE29" s="522"/>
      <c r="CF29" s="522"/>
      <c r="CG29" s="522"/>
      <c r="CH29" s="522"/>
      <c r="CI29" s="522"/>
      <c r="CJ29" s="522"/>
      <c r="CK29" s="522"/>
      <c r="CL29" s="522"/>
      <c r="CM29" s="522"/>
      <c r="CN29" s="522"/>
      <c r="CO29" s="522"/>
      <c r="CP29" s="522"/>
      <c r="CQ29" s="522"/>
      <c r="CR29" s="522"/>
      <c r="CS29" s="523"/>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59"/>
      <c r="C30" s="560"/>
      <c r="D30" s="561"/>
      <c r="E30" s="464"/>
      <c r="F30" s="465"/>
      <c r="G30" s="465"/>
      <c r="H30" s="465"/>
      <c r="I30" s="465"/>
      <c r="J30" s="465"/>
      <c r="K30" s="466"/>
      <c r="L30" s="593"/>
      <c r="M30" s="594"/>
      <c r="N30" s="594"/>
      <c r="O30" s="594"/>
      <c r="P30" s="595"/>
      <c r="Q30" s="593"/>
      <c r="R30" s="594"/>
      <c r="S30" s="594"/>
      <c r="T30" s="594"/>
      <c r="U30" s="594"/>
      <c r="V30" s="595"/>
      <c r="W30" s="596" t="s">
        <v>192</v>
      </c>
      <c r="X30" s="597"/>
      <c r="Y30" s="597"/>
      <c r="Z30" s="597"/>
      <c r="AA30" s="597"/>
      <c r="AB30" s="597"/>
      <c r="AC30" s="597"/>
      <c r="AD30" s="597"/>
      <c r="AE30" s="597"/>
      <c r="AF30" s="597"/>
      <c r="AG30" s="598"/>
      <c r="AH30" s="529">
        <v>90.2</v>
      </c>
      <c r="AI30" s="530"/>
      <c r="AJ30" s="530"/>
      <c r="AK30" s="530"/>
      <c r="AL30" s="530"/>
      <c r="AM30" s="530"/>
      <c r="AN30" s="530"/>
      <c r="AO30" s="530"/>
      <c r="AP30" s="530"/>
      <c r="AQ30" s="530"/>
      <c r="AR30" s="530"/>
      <c r="AS30" s="530"/>
      <c r="AT30" s="530"/>
      <c r="AU30" s="530"/>
      <c r="AV30" s="530"/>
      <c r="AW30" s="530"/>
      <c r="AX30" s="532"/>
      <c r="AY30" s="589"/>
      <c r="AZ30" s="590"/>
      <c r="BA30" s="590"/>
      <c r="BB30" s="591"/>
      <c r="BC30" s="547" t="s">
        <v>50</v>
      </c>
      <c r="BD30" s="548"/>
      <c r="BE30" s="548"/>
      <c r="BF30" s="548"/>
      <c r="BG30" s="548"/>
      <c r="BH30" s="548"/>
      <c r="BI30" s="548"/>
      <c r="BJ30" s="548"/>
      <c r="BK30" s="548"/>
      <c r="BL30" s="548"/>
      <c r="BM30" s="549"/>
      <c r="BN30" s="550">
        <v>39434</v>
      </c>
      <c r="BO30" s="551"/>
      <c r="BP30" s="551"/>
      <c r="BQ30" s="551"/>
      <c r="BR30" s="551"/>
      <c r="BS30" s="551"/>
      <c r="BT30" s="551"/>
      <c r="BU30" s="552"/>
      <c r="BV30" s="550">
        <v>47531</v>
      </c>
      <c r="BW30" s="551"/>
      <c r="BX30" s="551"/>
      <c r="BY30" s="551"/>
      <c r="BZ30" s="551"/>
      <c r="CA30" s="551"/>
      <c r="CB30" s="551"/>
      <c r="CC30" s="55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92" t="s">
        <v>193</v>
      </c>
      <c r="D32" s="592"/>
      <c r="E32" s="592"/>
      <c r="F32" s="592"/>
      <c r="G32" s="592"/>
      <c r="H32" s="592"/>
      <c r="I32" s="592"/>
      <c r="J32" s="592"/>
      <c r="K32" s="592"/>
      <c r="L32" s="592"/>
      <c r="M32" s="592"/>
      <c r="N32" s="592"/>
      <c r="O32" s="592"/>
      <c r="P32" s="592"/>
      <c r="Q32" s="592"/>
      <c r="R32" s="592"/>
      <c r="S32" s="592"/>
      <c r="U32" s="445" t="s">
        <v>194</v>
      </c>
      <c r="V32" s="445"/>
      <c r="W32" s="445"/>
      <c r="X32" s="445"/>
      <c r="Y32" s="445"/>
      <c r="Z32" s="445"/>
      <c r="AA32" s="445"/>
      <c r="AB32" s="445"/>
      <c r="AC32" s="445"/>
      <c r="AD32" s="445"/>
      <c r="AE32" s="445"/>
      <c r="AF32" s="445"/>
      <c r="AG32" s="445"/>
      <c r="AH32" s="445"/>
      <c r="AI32" s="445"/>
      <c r="AJ32" s="445"/>
      <c r="AK32" s="445"/>
      <c r="AM32" s="445" t="s">
        <v>195</v>
      </c>
      <c r="AN32" s="445"/>
      <c r="AO32" s="445"/>
      <c r="AP32" s="445"/>
      <c r="AQ32" s="445"/>
      <c r="AR32" s="445"/>
      <c r="AS32" s="445"/>
      <c r="AT32" s="445"/>
      <c r="AU32" s="445"/>
      <c r="AV32" s="445"/>
      <c r="AW32" s="445"/>
      <c r="AX32" s="445"/>
      <c r="AY32" s="445"/>
      <c r="AZ32" s="445"/>
      <c r="BA32" s="445"/>
      <c r="BB32" s="445"/>
      <c r="BC32" s="445"/>
      <c r="BE32" s="445" t="s">
        <v>196</v>
      </c>
      <c r="BF32" s="445"/>
      <c r="BG32" s="445"/>
      <c r="BH32" s="445"/>
      <c r="BI32" s="445"/>
      <c r="BJ32" s="445"/>
      <c r="BK32" s="445"/>
      <c r="BL32" s="445"/>
      <c r="BM32" s="445"/>
      <c r="BN32" s="445"/>
      <c r="BO32" s="445"/>
      <c r="BP32" s="445"/>
      <c r="BQ32" s="445"/>
      <c r="BR32" s="445"/>
      <c r="BS32" s="445"/>
      <c r="BT32" s="445"/>
      <c r="BU32" s="445"/>
      <c r="BW32" s="445" t="s">
        <v>197</v>
      </c>
      <c r="BX32" s="445"/>
      <c r="BY32" s="445"/>
      <c r="BZ32" s="445"/>
      <c r="CA32" s="445"/>
      <c r="CB32" s="445"/>
      <c r="CC32" s="445"/>
      <c r="CD32" s="445"/>
      <c r="CE32" s="445"/>
      <c r="CF32" s="445"/>
      <c r="CG32" s="445"/>
      <c r="CH32" s="445"/>
      <c r="CI32" s="445"/>
      <c r="CJ32" s="445"/>
      <c r="CK32" s="445"/>
      <c r="CL32" s="445"/>
      <c r="CM32" s="445"/>
      <c r="CO32" s="445" t="s">
        <v>198</v>
      </c>
      <c r="CP32" s="445"/>
      <c r="CQ32" s="445"/>
      <c r="CR32" s="445"/>
      <c r="CS32" s="445"/>
      <c r="CT32" s="445"/>
      <c r="CU32" s="445"/>
      <c r="CV32" s="445"/>
      <c r="CW32" s="445"/>
      <c r="CX32" s="445"/>
      <c r="CY32" s="445"/>
      <c r="CZ32" s="445"/>
      <c r="DA32" s="445"/>
      <c r="DB32" s="445"/>
      <c r="DC32" s="445"/>
      <c r="DD32" s="445"/>
      <c r="DE32" s="445"/>
      <c r="DI32" s="201"/>
    </row>
    <row r="33" spans="1:113" ht="13.5" customHeight="1" x14ac:dyDescent="0.15">
      <c r="A33" s="178"/>
      <c r="B33" s="202"/>
      <c r="C33" s="428" t="s">
        <v>199</v>
      </c>
      <c r="D33" s="428"/>
      <c r="E33" s="399" t="s">
        <v>200</v>
      </c>
      <c r="F33" s="399"/>
      <c r="G33" s="399"/>
      <c r="H33" s="399"/>
      <c r="I33" s="399"/>
      <c r="J33" s="399"/>
      <c r="K33" s="399"/>
      <c r="L33" s="399"/>
      <c r="M33" s="399"/>
      <c r="N33" s="399"/>
      <c r="O33" s="399"/>
      <c r="P33" s="399"/>
      <c r="Q33" s="399"/>
      <c r="R33" s="399"/>
      <c r="S33" s="399"/>
      <c r="T33" s="203"/>
      <c r="U33" s="428" t="s">
        <v>199</v>
      </c>
      <c r="V33" s="428"/>
      <c r="W33" s="399" t="s">
        <v>200</v>
      </c>
      <c r="X33" s="399"/>
      <c r="Y33" s="399"/>
      <c r="Z33" s="399"/>
      <c r="AA33" s="399"/>
      <c r="AB33" s="399"/>
      <c r="AC33" s="399"/>
      <c r="AD33" s="399"/>
      <c r="AE33" s="399"/>
      <c r="AF33" s="399"/>
      <c r="AG33" s="399"/>
      <c r="AH33" s="399"/>
      <c r="AI33" s="399"/>
      <c r="AJ33" s="399"/>
      <c r="AK33" s="399"/>
      <c r="AL33" s="203"/>
      <c r="AM33" s="428" t="s">
        <v>199</v>
      </c>
      <c r="AN33" s="428"/>
      <c r="AO33" s="399" t="s">
        <v>200</v>
      </c>
      <c r="AP33" s="399"/>
      <c r="AQ33" s="399"/>
      <c r="AR33" s="399"/>
      <c r="AS33" s="399"/>
      <c r="AT33" s="399"/>
      <c r="AU33" s="399"/>
      <c r="AV33" s="399"/>
      <c r="AW33" s="399"/>
      <c r="AX33" s="399"/>
      <c r="AY33" s="399"/>
      <c r="AZ33" s="399"/>
      <c r="BA33" s="399"/>
      <c r="BB33" s="399"/>
      <c r="BC33" s="399"/>
      <c r="BD33" s="204"/>
      <c r="BE33" s="399" t="s">
        <v>201</v>
      </c>
      <c r="BF33" s="399"/>
      <c r="BG33" s="399" t="s">
        <v>202</v>
      </c>
      <c r="BH33" s="399"/>
      <c r="BI33" s="399"/>
      <c r="BJ33" s="399"/>
      <c r="BK33" s="399"/>
      <c r="BL33" s="399"/>
      <c r="BM33" s="399"/>
      <c r="BN33" s="399"/>
      <c r="BO33" s="399"/>
      <c r="BP33" s="399"/>
      <c r="BQ33" s="399"/>
      <c r="BR33" s="399"/>
      <c r="BS33" s="399"/>
      <c r="BT33" s="399"/>
      <c r="BU33" s="399"/>
      <c r="BV33" s="204"/>
      <c r="BW33" s="428" t="s">
        <v>201</v>
      </c>
      <c r="BX33" s="428"/>
      <c r="BY33" s="399" t="s">
        <v>203</v>
      </c>
      <c r="BZ33" s="399"/>
      <c r="CA33" s="399"/>
      <c r="CB33" s="399"/>
      <c r="CC33" s="399"/>
      <c r="CD33" s="399"/>
      <c r="CE33" s="399"/>
      <c r="CF33" s="399"/>
      <c r="CG33" s="399"/>
      <c r="CH33" s="399"/>
      <c r="CI33" s="399"/>
      <c r="CJ33" s="399"/>
      <c r="CK33" s="399"/>
      <c r="CL33" s="399"/>
      <c r="CM33" s="399"/>
      <c r="CN33" s="203"/>
      <c r="CO33" s="428" t="s">
        <v>199</v>
      </c>
      <c r="CP33" s="428"/>
      <c r="CQ33" s="399" t="s">
        <v>204</v>
      </c>
      <c r="CR33" s="399"/>
      <c r="CS33" s="399"/>
      <c r="CT33" s="399"/>
      <c r="CU33" s="399"/>
      <c r="CV33" s="399"/>
      <c r="CW33" s="399"/>
      <c r="CX33" s="399"/>
      <c r="CY33" s="399"/>
      <c r="CZ33" s="399"/>
      <c r="DA33" s="399"/>
      <c r="DB33" s="399"/>
      <c r="DC33" s="399"/>
      <c r="DD33" s="399"/>
      <c r="DE33" s="399"/>
      <c r="DF33" s="203"/>
      <c r="DG33" s="599" t="s">
        <v>205</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国民健康保険事業特別会計</v>
      </c>
      <c r="X34" s="601"/>
      <c r="Y34" s="601"/>
      <c r="Z34" s="601"/>
      <c r="AA34" s="601"/>
      <c r="AB34" s="601"/>
      <c r="AC34" s="601"/>
      <c r="AD34" s="601"/>
      <c r="AE34" s="601"/>
      <c r="AF34" s="601"/>
      <c r="AG34" s="601"/>
      <c r="AH34" s="601"/>
      <c r="AI34" s="601"/>
      <c r="AJ34" s="601"/>
      <c r="AK34" s="601"/>
      <c r="AL34" s="178"/>
      <c r="AM34" s="600">
        <f>IF(AO34="","",MAX(C34:D43,U34:V43)+1)</f>
        <v>4</v>
      </c>
      <c r="AN34" s="600"/>
      <c r="AO34" s="601" t="str">
        <f>IF('各会計、関係団体の財政状況及び健全化判断比率'!B30="","",'各会計、関係団体の財政状況及び健全化判断比率'!B30)</f>
        <v>船舶運航事業特別会計</v>
      </c>
      <c r="AP34" s="601"/>
      <c r="AQ34" s="601"/>
      <c r="AR34" s="601"/>
      <c r="AS34" s="601"/>
      <c r="AT34" s="601"/>
      <c r="AU34" s="601"/>
      <c r="AV34" s="601"/>
      <c r="AW34" s="601"/>
      <c r="AX34" s="601"/>
      <c r="AY34" s="601"/>
      <c r="AZ34" s="601"/>
      <c r="BA34" s="601"/>
      <c r="BB34" s="601"/>
      <c r="BC34" s="601"/>
      <c r="BD34" s="178"/>
      <c r="BE34" s="600">
        <f>IF(BG34="","",MAX(C34:D43,U34:V43,AM34:AN43)+1)</f>
        <v>5</v>
      </c>
      <c r="BF34" s="600"/>
      <c r="BG34" s="601" t="str">
        <f>IF('各会計、関係団体の財政状況及び健全化判断比率'!B31="","",'各会計、関係団体の財政状況及び健全化判断比率'!B31)</f>
        <v>水道事業特別会計</v>
      </c>
      <c r="BH34" s="601"/>
      <c r="BI34" s="601"/>
      <c r="BJ34" s="601"/>
      <c r="BK34" s="601"/>
      <c r="BL34" s="601"/>
      <c r="BM34" s="601"/>
      <c r="BN34" s="601"/>
      <c r="BO34" s="601"/>
      <c r="BP34" s="601"/>
      <c r="BQ34" s="601"/>
      <c r="BR34" s="601"/>
      <c r="BS34" s="601"/>
      <c r="BT34" s="601"/>
      <c r="BU34" s="601"/>
      <c r="BV34" s="178"/>
      <c r="BW34" s="600" t="str">
        <f>IF(BY34="","",MAX(C34:D43,U34:V43,AM34:AN43,BE34:BF43)+1)</f>
        <v/>
      </c>
      <c r="BX34" s="600"/>
      <c r="BY34" s="601" t="str">
        <f>IF('各会計、関係団体の財政状況及び健全化判断比率'!B68="","",'各会計、関係団体の財政状況及び健全化判断比率'!B68)</f>
        <v/>
      </c>
      <c r="BZ34" s="601"/>
      <c r="CA34" s="601"/>
      <c r="CB34" s="601"/>
      <c r="CC34" s="601"/>
      <c r="CD34" s="601"/>
      <c r="CE34" s="601"/>
      <c r="CF34" s="601"/>
      <c r="CG34" s="601"/>
      <c r="CH34" s="601"/>
      <c r="CI34" s="601"/>
      <c r="CJ34" s="601"/>
      <c r="CK34" s="601"/>
      <c r="CL34" s="601"/>
      <c r="CM34" s="601"/>
      <c r="CN34" s="178"/>
      <c r="CO34" s="600" t="str">
        <f>IF(CQ34="","",MAX(C34:D43,U34:V43,AM34:AN43,BE34:BF43,BW34:BX43)+1)</f>
        <v/>
      </c>
      <c r="CP34" s="600"/>
      <c r="CQ34" s="601" t="str">
        <f>IF('各会計、関係団体の財政状況及び健全化判断比率'!BS7="","",'各会計、関係団体の財政状況及び健全化判断比率'!BS7)</f>
        <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後期高齢者医療特別会計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f t="shared" ref="BE35:BE43" si="1">IF(BG35="","",BE34+1)</f>
        <v>6</v>
      </c>
      <c r="BF35" s="600"/>
      <c r="BG35" s="601" t="str">
        <f>IF('各会計、関係団体の財政状況及び健全化判断比率'!B32="","",'各会計、関係団体の財政状況及び健全化判断比率'!B32)</f>
        <v>農業集落排水事業特別会計</v>
      </c>
      <c r="BH35" s="601"/>
      <c r="BI35" s="601"/>
      <c r="BJ35" s="601"/>
      <c r="BK35" s="601"/>
      <c r="BL35" s="601"/>
      <c r="BM35" s="601"/>
      <c r="BN35" s="601"/>
      <c r="BO35" s="601"/>
      <c r="BP35" s="601"/>
      <c r="BQ35" s="601"/>
      <c r="BR35" s="601"/>
      <c r="BS35" s="601"/>
      <c r="BT35" s="601"/>
      <c r="BU35" s="601"/>
      <c r="BV35" s="178"/>
      <c r="BW35" s="600" t="str">
        <f t="shared" ref="BW35:BW43" si="2">IF(BY35="","",BW34+1)</f>
        <v/>
      </c>
      <c r="BX35" s="600"/>
      <c r="BY35" s="601" t="str">
        <f>IF('各会計、関係団体の財政状況及び健全化判断比率'!B69="","",'各会計、関係団体の財政状況及び健全化判断比率'!B69)</f>
        <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t="str">
        <f t="shared" ref="U36:U43" si="4">IF(W36="","",U35+1)</f>
        <v/>
      </c>
      <c r="V36" s="600"/>
      <c r="W36" s="601"/>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f t="shared" si="1"/>
        <v>7</v>
      </c>
      <c r="BF36" s="600"/>
      <c r="BG36" s="601" t="str">
        <f>IF('各会計、関係団体の財政状況及び健全化判断比率'!B33="","",'各会計、関係団体の財政状況及び健全化判断比率'!B33)</f>
        <v>港湾整備事業特別会計</v>
      </c>
      <c r="BH36" s="601"/>
      <c r="BI36" s="601"/>
      <c r="BJ36" s="601"/>
      <c r="BK36" s="601"/>
      <c r="BL36" s="601"/>
      <c r="BM36" s="601"/>
      <c r="BN36" s="601"/>
      <c r="BO36" s="601"/>
      <c r="BP36" s="601"/>
      <c r="BQ36" s="601"/>
      <c r="BR36" s="601"/>
      <c r="BS36" s="601"/>
      <c r="BT36" s="601"/>
      <c r="BU36" s="601"/>
      <c r="BV36" s="178"/>
      <c r="BW36" s="600" t="str">
        <f t="shared" si="2"/>
        <v/>
      </c>
      <c r="BX36" s="600"/>
      <c r="BY36" s="601" t="str">
        <f>IF('各会計、関係団体の財政状況及び健全化判断比率'!B70="","",'各会計、関係団体の財政状況及び健全化判断比率'!B70)</f>
        <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t="str">
        <f t="shared" si="2"/>
        <v/>
      </c>
      <c r="BX37" s="600"/>
      <c r="BY37" s="601" t="str">
        <f>IF('各会計、関係団体の財政状況及び健全化判断比率'!B71="","",'各会計、関係団体の財政状況及び健全化判断比率'!B71)</f>
        <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t="str">
        <f t="shared" si="2"/>
        <v/>
      </c>
      <c r="BX38" s="600"/>
      <c r="BY38" s="601" t="str">
        <f>IF('各会計、関係団体の財政状況及び健全化判断比率'!B72="","",'各会計、関係団体の財政状況及び健全化判断比率'!B72)</f>
        <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t="str">
        <f t="shared" si="2"/>
        <v/>
      </c>
      <c r="BX39" s="600"/>
      <c r="BY39" s="601" t="str">
        <f>IF('各会計、関係団体の財政状況及び健全化判断比率'!B73="","",'各会計、関係団体の財政状況及び健全化判断比率'!B73)</f>
        <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03" t="s">
        <v>207</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208</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209</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210</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211</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212</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213</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row r="54" spans="5:113" x14ac:dyDescent="0.15"/>
    <row r="55" spans="5:113" x14ac:dyDescent="0.15"/>
    <row r="56" spans="5:113" x14ac:dyDescent="0.15"/>
  </sheetData>
  <sheetProtection algorithmName="SHA-512" hashValue="P7NLrdB31YqnB0Ol8thshXjkcHIxrDBKhsiT5541O6dCYdAQV7g3SLpruMeZX6Rk8pEa3YtNLsYGvYirPjzeNg==" saltValue="BZVzgzOdqwjI1AeFPrhDB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8" zoomScaleSheetLayoutView="100" workbookViewId="0">
      <selection activeCell="K42" sqref="K4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179" t="s">
        <v>581</v>
      </c>
      <c r="D34" s="1179"/>
      <c r="E34" s="1180"/>
      <c r="F34" s="32">
        <v>6.8</v>
      </c>
      <c r="G34" s="33">
        <v>3.64</v>
      </c>
      <c r="H34" s="33">
        <v>1.51</v>
      </c>
      <c r="I34" s="33" t="s">
        <v>582</v>
      </c>
      <c r="J34" s="34" t="s">
        <v>583</v>
      </c>
      <c r="K34" s="22"/>
      <c r="L34" s="22"/>
      <c r="M34" s="22"/>
      <c r="N34" s="22"/>
      <c r="O34" s="22"/>
      <c r="P34" s="22"/>
    </row>
    <row r="35" spans="1:16" ht="39" customHeight="1" x14ac:dyDescent="0.15">
      <c r="A35" s="22"/>
      <c r="B35" s="35"/>
      <c r="C35" s="1173" t="s">
        <v>584</v>
      </c>
      <c r="D35" s="1174"/>
      <c r="E35" s="1175"/>
      <c r="F35" s="36">
        <v>18.47</v>
      </c>
      <c r="G35" s="37">
        <v>7.69</v>
      </c>
      <c r="H35" s="37">
        <v>13.66</v>
      </c>
      <c r="I35" s="37">
        <v>24.4</v>
      </c>
      <c r="J35" s="38">
        <v>22.64</v>
      </c>
      <c r="K35" s="22"/>
      <c r="L35" s="22"/>
      <c r="M35" s="22"/>
      <c r="N35" s="22"/>
      <c r="O35" s="22"/>
      <c r="P35" s="22"/>
    </row>
    <row r="36" spans="1:16" ht="39" customHeight="1" x14ac:dyDescent="0.15">
      <c r="A36" s="22"/>
      <c r="B36" s="35"/>
      <c r="C36" s="1173" t="s">
        <v>585</v>
      </c>
      <c r="D36" s="1174"/>
      <c r="E36" s="1175"/>
      <c r="F36" s="36">
        <v>0.78</v>
      </c>
      <c r="G36" s="37">
        <v>0.21</v>
      </c>
      <c r="H36" s="37">
        <v>0.38</v>
      </c>
      <c r="I36" s="37">
        <v>0.24</v>
      </c>
      <c r="J36" s="38">
        <v>0.93</v>
      </c>
      <c r="K36" s="22"/>
      <c r="L36" s="22"/>
      <c r="M36" s="22"/>
      <c r="N36" s="22"/>
      <c r="O36" s="22"/>
      <c r="P36" s="22"/>
    </row>
    <row r="37" spans="1:16" ht="39" customHeight="1" x14ac:dyDescent="0.15">
      <c r="A37" s="22"/>
      <c r="B37" s="35"/>
      <c r="C37" s="1173" t="s">
        <v>586</v>
      </c>
      <c r="D37" s="1174"/>
      <c r="E37" s="1175"/>
      <c r="F37" s="36">
        <v>2.46</v>
      </c>
      <c r="G37" s="37">
        <v>0.67</v>
      </c>
      <c r="H37" s="37">
        <v>0.46</v>
      </c>
      <c r="I37" s="37">
        <v>0.26</v>
      </c>
      <c r="J37" s="38">
        <v>0.45</v>
      </c>
      <c r="K37" s="22"/>
      <c r="L37" s="22"/>
      <c r="M37" s="22"/>
      <c r="N37" s="22"/>
      <c r="O37" s="22"/>
      <c r="P37" s="22"/>
    </row>
    <row r="38" spans="1:16" ht="39" customHeight="1" x14ac:dyDescent="0.15">
      <c r="A38" s="22"/>
      <c r="B38" s="35"/>
      <c r="C38" s="1173" t="s">
        <v>587</v>
      </c>
      <c r="D38" s="1174"/>
      <c r="E38" s="1175"/>
      <c r="F38" s="36">
        <v>0.57999999999999996</v>
      </c>
      <c r="G38" s="37">
        <v>0.78</v>
      </c>
      <c r="H38" s="37">
        <v>0.3</v>
      </c>
      <c r="I38" s="37">
        <v>0.21</v>
      </c>
      <c r="J38" s="38">
        <v>0.43</v>
      </c>
      <c r="K38" s="22"/>
      <c r="L38" s="22"/>
      <c r="M38" s="22"/>
      <c r="N38" s="22"/>
      <c r="O38" s="22"/>
      <c r="P38" s="22"/>
    </row>
    <row r="39" spans="1:16" ht="39" customHeight="1" x14ac:dyDescent="0.15">
      <c r="A39" s="22"/>
      <c r="B39" s="35"/>
      <c r="C39" s="1173" t="s">
        <v>588</v>
      </c>
      <c r="D39" s="1174"/>
      <c r="E39" s="1175"/>
      <c r="F39" s="36">
        <v>0.17</v>
      </c>
      <c r="G39" s="37">
        <v>0.04</v>
      </c>
      <c r="H39" s="37">
        <v>0.14000000000000001</v>
      </c>
      <c r="I39" s="37">
        <v>0.51</v>
      </c>
      <c r="J39" s="38">
        <v>0.23</v>
      </c>
      <c r="K39" s="22"/>
      <c r="L39" s="22"/>
      <c r="M39" s="22"/>
      <c r="N39" s="22"/>
      <c r="O39" s="22"/>
      <c r="P39" s="22"/>
    </row>
    <row r="40" spans="1:16" ht="39" customHeight="1" x14ac:dyDescent="0.15">
      <c r="A40" s="22"/>
      <c r="B40" s="35"/>
      <c r="C40" s="1173" t="s">
        <v>589</v>
      </c>
      <c r="D40" s="1174"/>
      <c r="E40" s="1175"/>
      <c r="F40" s="36">
        <v>0</v>
      </c>
      <c r="G40" s="37">
        <v>0</v>
      </c>
      <c r="H40" s="37">
        <v>0</v>
      </c>
      <c r="I40" s="37">
        <v>0</v>
      </c>
      <c r="J40" s="38">
        <v>0</v>
      </c>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590</v>
      </c>
      <c r="D42" s="1174"/>
      <c r="E42" s="1175"/>
      <c r="F42" s="36" t="s">
        <v>531</v>
      </c>
      <c r="G42" s="37" t="s">
        <v>531</v>
      </c>
      <c r="H42" s="37" t="s">
        <v>531</v>
      </c>
      <c r="I42" s="37" t="s">
        <v>531</v>
      </c>
      <c r="J42" s="38" t="s">
        <v>531</v>
      </c>
      <c r="K42" s="22"/>
      <c r="L42" s="22"/>
      <c r="M42" s="22"/>
      <c r="N42" s="22"/>
      <c r="O42" s="22"/>
      <c r="P42" s="22"/>
    </row>
    <row r="43" spans="1:16" ht="39" customHeight="1" thickBot="1" x14ac:dyDescent="0.2">
      <c r="A43" s="22"/>
      <c r="B43" s="40"/>
      <c r="C43" s="1176" t="s">
        <v>591</v>
      </c>
      <c r="D43" s="1177"/>
      <c r="E43" s="1178"/>
      <c r="F43" s="41" t="s">
        <v>531</v>
      </c>
      <c r="G43" s="42" t="s">
        <v>531</v>
      </c>
      <c r="H43" s="42" t="s">
        <v>531</v>
      </c>
      <c r="I43" s="42" t="s">
        <v>531</v>
      </c>
      <c r="J43" s="43" t="s">
        <v>531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7g9Gi26s/9Uhua2vnV0mQ48OWpq+MLBk6bCK+PzwymfU2kstoNW6wgtv7O1FDZWgsGYYEC/AXSkKiafI/y5Pw==" saltValue="1ouZYndrsIhEyugJFqAU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B16" zoomScaleSheetLayoutView="55" workbookViewId="0">
      <selection activeCell="Q55" sqref="Q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239</v>
      </c>
      <c r="L45" s="60">
        <v>225</v>
      </c>
      <c r="M45" s="60">
        <v>210</v>
      </c>
      <c r="N45" s="60">
        <v>200</v>
      </c>
      <c r="O45" s="61">
        <v>268</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531</v>
      </c>
      <c r="L46" s="64" t="s">
        <v>531</v>
      </c>
      <c r="M46" s="64" t="s">
        <v>531</v>
      </c>
      <c r="N46" s="64" t="s">
        <v>531</v>
      </c>
      <c r="O46" s="65" t="s">
        <v>531</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531</v>
      </c>
      <c r="L47" s="64" t="s">
        <v>531</v>
      </c>
      <c r="M47" s="64" t="s">
        <v>531</v>
      </c>
      <c r="N47" s="64" t="s">
        <v>531</v>
      </c>
      <c r="O47" s="65" t="s">
        <v>531</v>
      </c>
      <c r="P47" s="48"/>
      <c r="Q47" s="48"/>
      <c r="R47" s="48"/>
      <c r="S47" s="48"/>
      <c r="T47" s="48"/>
      <c r="U47" s="48"/>
    </row>
    <row r="48" spans="1:21" ht="30.75" customHeight="1" x14ac:dyDescent="0.15">
      <c r="A48" s="48"/>
      <c r="B48" s="1183"/>
      <c r="C48" s="1184"/>
      <c r="D48" s="62"/>
      <c r="E48" s="1189" t="s">
        <v>15</v>
      </c>
      <c r="F48" s="1189"/>
      <c r="G48" s="1189"/>
      <c r="H48" s="1189"/>
      <c r="I48" s="1189"/>
      <c r="J48" s="1190"/>
      <c r="K48" s="63">
        <v>36</v>
      </c>
      <c r="L48" s="64">
        <v>37</v>
      </c>
      <c r="M48" s="64">
        <v>45</v>
      </c>
      <c r="N48" s="64">
        <v>48</v>
      </c>
      <c r="O48" s="65">
        <v>46</v>
      </c>
      <c r="P48" s="48"/>
      <c r="Q48" s="48"/>
      <c r="R48" s="48"/>
      <c r="S48" s="48"/>
      <c r="T48" s="48"/>
      <c r="U48" s="48"/>
    </row>
    <row r="49" spans="1:21" ht="30.75" customHeight="1" x14ac:dyDescent="0.15">
      <c r="A49" s="48"/>
      <c r="B49" s="1183"/>
      <c r="C49" s="1184"/>
      <c r="D49" s="62"/>
      <c r="E49" s="1189" t="s">
        <v>16</v>
      </c>
      <c r="F49" s="1189"/>
      <c r="G49" s="1189"/>
      <c r="H49" s="1189"/>
      <c r="I49" s="1189"/>
      <c r="J49" s="1190"/>
      <c r="K49" s="63">
        <v>1</v>
      </c>
      <c r="L49" s="64">
        <v>1</v>
      </c>
      <c r="M49" s="64">
        <v>1</v>
      </c>
      <c r="N49" s="64">
        <v>0</v>
      </c>
      <c r="O49" s="65">
        <v>0</v>
      </c>
      <c r="P49" s="48"/>
      <c r="Q49" s="48"/>
      <c r="R49" s="48"/>
      <c r="S49" s="48"/>
      <c r="T49" s="48"/>
      <c r="U49" s="48"/>
    </row>
    <row r="50" spans="1:21" ht="30.75" customHeight="1" x14ac:dyDescent="0.15">
      <c r="A50" s="48"/>
      <c r="B50" s="1183"/>
      <c r="C50" s="1184"/>
      <c r="D50" s="62"/>
      <c r="E50" s="1189" t="s">
        <v>17</v>
      </c>
      <c r="F50" s="1189"/>
      <c r="G50" s="1189"/>
      <c r="H50" s="1189"/>
      <c r="I50" s="1189"/>
      <c r="J50" s="1190"/>
      <c r="K50" s="63" t="s">
        <v>531</v>
      </c>
      <c r="L50" s="64" t="s">
        <v>531</v>
      </c>
      <c r="M50" s="64" t="s">
        <v>531</v>
      </c>
      <c r="N50" s="64" t="s">
        <v>531</v>
      </c>
      <c r="O50" s="65" t="s">
        <v>531</v>
      </c>
      <c r="P50" s="48"/>
      <c r="Q50" s="48"/>
      <c r="R50" s="48"/>
      <c r="S50" s="48"/>
      <c r="T50" s="48"/>
      <c r="U50" s="48"/>
    </row>
    <row r="51" spans="1:21" ht="30.75" customHeight="1" x14ac:dyDescent="0.15">
      <c r="A51" s="48"/>
      <c r="B51" s="1185"/>
      <c r="C51" s="1186"/>
      <c r="D51" s="66"/>
      <c r="E51" s="1189" t="s">
        <v>18</v>
      </c>
      <c r="F51" s="1189"/>
      <c r="G51" s="1189"/>
      <c r="H51" s="1189"/>
      <c r="I51" s="1189"/>
      <c r="J51" s="1190"/>
      <c r="K51" s="63">
        <v>2</v>
      </c>
      <c r="L51" s="64">
        <v>1</v>
      </c>
      <c r="M51" s="64">
        <v>2</v>
      </c>
      <c r="N51" s="64">
        <v>1</v>
      </c>
      <c r="O51" s="65">
        <v>1</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239</v>
      </c>
      <c r="L52" s="64">
        <v>219</v>
      </c>
      <c r="M52" s="64">
        <v>213</v>
      </c>
      <c r="N52" s="64">
        <v>231</v>
      </c>
      <c r="O52" s="65">
        <v>278</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39</v>
      </c>
      <c r="L53" s="69">
        <v>45</v>
      </c>
      <c r="M53" s="69">
        <v>45</v>
      </c>
      <c r="N53" s="69">
        <v>18</v>
      </c>
      <c r="O53" s="70">
        <v>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592</v>
      </c>
      <c r="P55" s="48"/>
      <c r="Q55" s="48"/>
      <c r="R55" s="48"/>
      <c r="S55" s="48"/>
      <c r="T55" s="48"/>
      <c r="U55" s="48"/>
    </row>
    <row r="56" spans="1:21" ht="31.5" customHeight="1" thickBot="1" x14ac:dyDescent="0.2">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p5K3UDGFWNHsdjYegN7zQXjRwnlV7fn2pTMy36AxvjFTZleCIOuWD31x4g6dOj7H9f6PljU6Jz/tqm/UKJ0DQ==" saltValue="zKJR6lvTfX7lRKAfcB2eh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C34" zoomScaleSheetLayoutView="100" workbookViewId="0">
      <selection activeCell="N52" sqref="N5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573</v>
      </c>
      <c r="J40" s="100" t="s">
        <v>574</v>
      </c>
      <c r="K40" s="100" t="s">
        <v>575</v>
      </c>
      <c r="L40" s="100" t="s">
        <v>576</v>
      </c>
      <c r="M40" s="101" t="s">
        <v>577</v>
      </c>
    </row>
    <row r="41" spans="2:13" ht="27.75" customHeight="1" x14ac:dyDescent="0.15">
      <c r="B41" s="1207" t="s">
        <v>30</v>
      </c>
      <c r="C41" s="1208"/>
      <c r="D41" s="102"/>
      <c r="E41" s="1213" t="s">
        <v>31</v>
      </c>
      <c r="F41" s="1213"/>
      <c r="G41" s="1213"/>
      <c r="H41" s="1214"/>
      <c r="I41" s="358">
        <v>2534</v>
      </c>
      <c r="J41" s="359">
        <v>2929</v>
      </c>
      <c r="K41" s="359">
        <v>3085</v>
      </c>
      <c r="L41" s="359">
        <v>3404</v>
      </c>
      <c r="M41" s="360">
        <v>3463</v>
      </c>
    </row>
    <row r="42" spans="2:13" ht="27.75" customHeight="1" x14ac:dyDescent="0.15">
      <c r="B42" s="1209"/>
      <c r="C42" s="1210"/>
      <c r="D42" s="103"/>
      <c r="E42" s="1215" t="s">
        <v>32</v>
      </c>
      <c r="F42" s="1215"/>
      <c r="G42" s="1215"/>
      <c r="H42" s="1216"/>
      <c r="I42" s="361" t="s">
        <v>531</v>
      </c>
      <c r="J42" s="362" t="s">
        <v>531</v>
      </c>
      <c r="K42" s="362" t="s">
        <v>531</v>
      </c>
      <c r="L42" s="362" t="s">
        <v>531</v>
      </c>
      <c r="M42" s="363" t="s">
        <v>531</v>
      </c>
    </row>
    <row r="43" spans="2:13" ht="27.75" customHeight="1" x14ac:dyDescent="0.15">
      <c r="B43" s="1209"/>
      <c r="C43" s="1210"/>
      <c r="D43" s="103"/>
      <c r="E43" s="1215" t="s">
        <v>33</v>
      </c>
      <c r="F43" s="1215"/>
      <c r="G43" s="1215"/>
      <c r="H43" s="1216"/>
      <c r="I43" s="361">
        <v>316</v>
      </c>
      <c r="J43" s="362">
        <v>286</v>
      </c>
      <c r="K43" s="362">
        <v>384</v>
      </c>
      <c r="L43" s="362">
        <v>539</v>
      </c>
      <c r="M43" s="363">
        <v>532</v>
      </c>
    </row>
    <row r="44" spans="2:13" ht="27.75" customHeight="1" x14ac:dyDescent="0.15">
      <c r="B44" s="1209"/>
      <c r="C44" s="1210"/>
      <c r="D44" s="103"/>
      <c r="E44" s="1215" t="s">
        <v>34</v>
      </c>
      <c r="F44" s="1215"/>
      <c r="G44" s="1215"/>
      <c r="H44" s="1216"/>
      <c r="I44" s="361">
        <v>6</v>
      </c>
      <c r="J44" s="362">
        <v>4</v>
      </c>
      <c r="K44" s="362">
        <v>3</v>
      </c>
      <c r="L44" s="362">
        <v>3</v>
      </c>
      <c r="M44" s="363">
        <v>2</v>
      </c>
    </row>
    <row r="45" spans="2:13" ht="27.75" customHeight="1" x14ac:dyDescent="0.15">
      <c r="B45" s="1209"/>
      <c r="C45" s="1210"/>
      <c r="D45" s="103"/>
      <c r="E45" s="1215" t="s">
        <v>35</v>
      </c>
      <c r="F45" s="1215"/>
      <c r="G45" s="1215"/>
      <c r="H45" s="1216"/>
      <c r="I45" s="361">
        <v>129</v>
      </c>
      <c r="J45" s="362">
        <v>69</v>
      </c>
      <c r="K45" s="362">
        <v>40</v>
      </c>
      <c r="L45" s="362">
        <v>26</v>
      </c>
      <c r="M45" s="363">
        <v>4</v>
      </c>
    </row>
    <row r="46" spans="2:13" ht="27.75" customHeight="1" x14ac:dyDescent="0.15">
      <c r="B46" s="1209"/>
      <c r="C46" s="1210"/>
      <c r="D46" s="104"/>
      <c r="E46" s="1215" t="s">
        <v>36</v>
      </c>
      <c r="F46" s="1215"/>
      <c r="G46" s="1215"/>
      <c r="H46" s="1216"/>
      <c r="I46" s="361" t="s">
        <v>531</v>
      </c>
      <c r="J46" s="362" t="s">
        <v>531</v>
      </c>
      <c r="K46" s="362" t="s">
        <v>531</v>
      </c>
      <c r="L46" s="362" t="s">
        <v>531</v>
      </c>
      <c r="M46" s="363" t="s">
        <v>531</v>
      </c>
    </row>
    <row r="47" spans="2:13" ht="27.75" customHeight="1" x14ac:dyDescent="0.15">
      <c r="B47" s="1209"/>
      <c r="C47" s="1210"/>
      <c r="D47" s="105"/>
      <c r="E47" s="1217" t="s">
        <v>37</v>
      </c>
      <c r="F47" s="1218"/>
      <c r="G47" s="1218"/>
      <c r="H47" s="1219"/>
      <c r="I47" s="361" t="s">
        <v>531</v>
      </c>
      <c r="J47" s="362" t="s">
        <v>531</v>
      </c>
      <c r="K47" s="362" t="s">
        <v>531</v>
      </c>
      <c r="L47" s="362" t="s">
        <v>531</v>
      </c>
      <c r="M47" s="363" t="s">
        <v>531</v>
      </c>
    </row>
    <row r="48" spans="2:13" ht="27.75" customHeight="1" x14ac:dyDescent="0.15">
      <c r="B48" s="1209"/>
      <c r="C48" s="1210"/>
      <c r="D48" s="103"/>
      <c r="E48" s="1215" t="s">
        <v>38</v>
      </c>
      <c r="F48" s="1215"/>
      <c r="G48" s="1215"/>
      <c r="H48" s="1216"/>
      <c r="I48" s="361" t="s">
        <v>531</v>
      </c>
      <c r="J48" s="362" t="s">
        <v>531</v>
      </c>
      <c r="K48" s="362" t="s">
        <v>531</v>
      </c>
      <c r="L48" s="362" t="s">
        <v>531</v>
      </c>
      <c r="M48" s="363" t="s">
        <v>531</v>
      </c>
    </row>
    <row r="49" spans="2:13" ht="27.75" customHeight="1" x14ac:dyDescent="0.15">
      <c r="B49" s="1211"/>
      <c r="C49" s="1212"/>
      <c r="D49" s="103"/>
      <c r="E49" s="1215" t="s">
        <v>39</v>
      </c>
      <c r="F49" s="1215"/>
      <c r="G49" s="1215"/>
      <c r="H49" s="1216"/>
      <c r="I49" s="361" t="s">
        <v>531</v>
      </c>
      <c r="J49" s="362" t="s">
        <v>531</v>
      </c>
      <c r="K49" s="362" t="s">
        <v>531</v>
      </c>
      <c r="L49" s="362" t="s">
        <v>531</v>
      </c>
      <c r="M49" s="363" t="s">
        <v>531</v>
      </c>
    </row>
    <row r="50" spans="2:13" ht="27.75" customHeight="1" x14ac:dyDescent="0.15">
      <c r="B50" s="1220" t="s">
        <v>40</v>
      </c>
      <c r="C50" s="1221"/>
      <c r="D50" s="106"/>
      <c r="E50" s="1215" t="s">
        <v>41</v>
      </c>
      <c r="F50" s="1215"/>
      <c r="G50" s="1215"/>
      <c r="H50" s="1216"/>
      <c r="I50" s="361">
        <v>280</v>
      </c>
      <c r="J50" s="362">
        <v>378</v>
      </c>
      <c r="K50" s="362">
        <v>231</v>
      </c>
      <c r="L50" s="362">
        <v>243</v>
      </c>
      <c r="M50" s="363">
        <v>260</v>
      </c>
    </row>
    <row r="51" spans="2:13" ht="27.75" customHeight="1" x14ac:dyDescent="0.15">
      <c r="B51" s="1209"/>
      <c r="C51" s="1210"/>
      <c r="D51" s="103"/>
      <c r="E51" s="1215" t="s">
        <v>42</v>
      </c>
      <c r="F51" s="1215"/>
      <c r="G51" s="1215"/>
      <c r="H51" s="1216"/>
      <c r="I51" s="361">
        <v>169</v>
      </c>
      <c r="J51" s="362">
        <v>161</v>
      </c>
      <c r="K51" s="362">
        <v>141</v>
      </c>
      <c r="L51" s="362">
        <v>138</v>
      </c>
      <c r="M51" s="363">
        <v>154</v>
      </c>
    </row>
    <row r="52" spans="2:13" ht="27.75" customHeight="1" x14ac:dyDescent="0.15">
      <c r="B52" s="1211"/>
      <c r="C52" s="1212"/>
      <c r="D52" s="103"/>
      <c r="E52" s="1215" t="s">
        <v>43</v>
      </c>
      <c r="F52" s="1215"/>
      <c r="G52" s="1215"/>
      <c r="H52" s="1216"/>
      <c r="I52" s="361">
        <v>1068</v>
      </c>
      <c r="J52" s="362">
        <v>2257</v>
      </c>
      <c r="K52" s="362">
        <v>2384</v>
      </c>
      <c r="L52" s="362">
        <v>2561</v>
      </c>
      <c r="M52" s="363">
        <v>2598</v>
      </c>
    </row>
    <row r="53" spans="2:13" ht="27.75" customHeight="1" thickBot="1" x14ac:dyDescent="0.2">
      <c r="B53" s="1222" t="s">
        <v>44</v>
      </c>
      <c r="C53" s="1223"/>
      <c r="D53" s="107"/>
      <c r="E53" s="1224" t="s">
        <v>45</v>
      </c>
      <c r="F53" s="1224"/>
      <c r="G53" s="1224"/>
      <c r="H53" s="1225"/>
      <c r="I53" s="364">
        <v>1467</v>
      </c>
      <c r="J53" s="365">
        <v>493</v>
      </c>
      <c r="K53" s="365">
        <v>756</v>
      </c>
      <c r="L53" s="365">
        <v>1029</v>
      </c>
      <c r="M53" s="366">
        <v>989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Q0kS/FOnv0tJZe3ITd0Qt1s7LFH9jcB2klBgdIHq7HH2po+M2ynTQNrRj8edvEQSmZ9TJRRPaQEzjSGDADLCyA==" saltValue="uuriNqTNt21QhfF4mLxeG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13" zoomScale="70" zoomScaleNormal="70" zoomScaleSheetLayoutView="100" workbookViewId="0">
      <selection activeCell="C57" sqref="C57:E5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575</v>
      </c>
      <c r="G54" s="116" t="s">
        <v>576</v>
      </c>
      <c r="H54" s="117" t="s">
        <v>577</v>
      </c>
    </row>
    <row r="55" spans="2:8" ht="52.5" customHeight="1" x14ac:dyDescent="0.15">
      <c r="B55" s="118"/>
      <c r="C55" s="1234" t="s">
        <v>48</v>
      </c>
      <c r="D55" s="1234"/>
      <c r="E55" s="1235"/>
      <c r="F55" s="119">
        <v>186</v>
      </c>
      <c r="G55" s="119">
        <v>197</v>
      </c>
      <c r="H55" s="120">
        <v>178</v>
      </c>
    </row>
    <row r="56" spans="2:8" ht="52.5" customHeight="1" x14ac:dyDescent="0.15">
      <c r="B56" s="121"/>
      <c r="C56" s="1236" t="s">
        <v>49</v>
      </c>
      <c r="D56" s="1236"/>
      <c r="E56" s="1237"/>
      <c r="F56" s="122">
        <v>30</v>
      </c>
      <c r="G56" s="122">
        <v>30</v>
      </c>
      <c r="H56" s="123">
        <v>66</v>
      </c>
    </row>
    <row r="57" spans="2:8" ht="53.25" customHeight="1" x14ac:dyDescent="0.15">
      <c r="B57" s="121"/>
      <c r="C57" s="1238" t="s">
        <v>50</v>
      </c>
      <c r="D57" s="1238"/>
      <c r="E57" s="1239"/>
      <c r="F57" s="124">
        <v>47</v>
      </c>
      <c r="G57" s="124">
        <v>48</v>
      </c>
      <c r="H57" s="125">
        <v>39</v>
      </c>
    </row>
    <row r="58" spans="2:8" ht="45.75" customHeight="1" x14ac:dyDescent="0.15">
      <c r="B58" s="126"/>
      <c r="C58" s="1226" t="s">
        <v>598</v>
      </c>
      <c r="D58" s="1227"/>
      <c r="E58" s="1228"/>
      <c r="F58" s="127">
        <v>19</v>
      </c>
      <c r="G58" s="127">
        <v>19</v>
      </c>
      <c r="H58" s="128">
        <v>14</v>
      </c>
    </row>
    <row r="59" spans="2:8" ht="45.75" customHeight="1" x14ac:dyDescent="0.15">
      <c r="B59" s="126"/>
      <c r="C59" s="1226" t="s">
        <v>599</v>
      </c>
      <c r="D59" s="1227"/>
      <c r="E59" s="1228"/>
      <c r="F59" s="127">
        <v>15</v>
      </c>
      <c r="G59" s="127">
        <v>15</v>
      </c>
      <c r="H59" s="128">
        <v>13</v>
      </c>
    </row>
    <row r="60" spans="2:8" ht="45.75" customHeight="1" x14ac:dyDescent="0.15">
      <c r="B60" s="126"/>
      <c r="C60" s="1226" t="s">
        <v>600</v>
      </c>
      <c r="D60" s="1227"/>
      <c r="E60" s="1228"/>
      <c r="F60" s="127">
        <v>9</v>
      </c>
      <c r="G60" s="127">
        <v>9</v>
      </c>
      <c r="H60" s="128">
        <v>9</v>
      </c>
    </row>
    <row r="61" spans="2:8" ht="45.75" customHeight="1" x14ac:dyDescent="0.15">
      <c r="B61" s="126"/>
      <c r="C61" s="1226" t="s">
        <v>601</v>
      </c>
      <c r="D61" s="1227"/>
      <c r="E61" s="1228"/>
      <c r="F61" s="127">
        <v>4</v>
      </c>
      <c r="G61" s="127">
        <v>4</v>
      </c>
      <c r="H61" s="128">
        <v>2</v>
      </c>
    </row>
    <row r="62" spans="2:8" ht="45.75" customHeight="1" thickBot="1" x14ac:dyDescent="0.2">
      <c r="B62" s="129"/>
      <c r="C62" s="1229" t="s">
        <v>602</v>
      </c>
      <c r="D62" s="1230"/>
      <c r="E62" s="1231"/>
      <c r="F62" s="130">
        <v>0</v>
      </c>
      <c r="G62" s="130">
        <v>0</v>
      </c>
      <c r="H62" s="131">
        <v>0</v>
      </c>
    </row>
    <row r="63" spans="2:8" ht="52.5" customHeight="1" thickBot="1" x14ac:dyDescent="0.2">
      <c r="B63" s="132"/>
      <c r="C63" s="1232" t="s">
        <v>51</v>
      </c>
      <c r="D63" s="1232"/>
      <c r="E63" s="1233"/>
      <c r="F63" s="133">
        <v>263</v>
      </c>
      <c r="G63" s="133">
        <v>275</v>
      </c>
      <c r="H63" s="134">
        <v>284</v>
      </c>
    </row>
    <row r="64" spans="2:8" x14ac:dyDescent="0.15"/>
  </sheetData>
  <sheetProtection algorithmName="SHA-512" hashValue="31mMExXEdoTK07tDBRoj3fQLbP7tsj4rKywWkRKiIQ5UqyTEZymGLeFjFu8NckxM6xs/Tg3zlXmIqAjDg06tuQ==" saltValue="l1nMTzwEL8XEfnonZujm8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570</v>
      </c>
      <c r="G2" s="148"/>
      <c r="H2" s="149"/>
    </row>
    <row r="3" spans="1:8" x14ac:dyDescent="0.15">
      <c r="A3" s="145" t="s">
        <v>563</v>
      </c>
      <c r="B3" s="150"/>
      <c r="C3" s="151"/>
      <c r="D3" s="152">
        <v>1026252</v>
      </c>
      <c r="E3" s="153"/>
      <c r="F3" s="154">
        <v>267911</v>
      </c>
      <c r="G3" s="155"/>
      <c r="H3" s="156"/>
    </row>
    <row r="4" spans="1:8" x14ac:dyDescent="0.15">
      <c r="A4" s="157"/>
      <c r="B4" s="158"/>
      <c r="C4" s="159"/>
      <c r="D4" s="160">
        <v>34397</v>
      </c>
      <c r="E4" s="161"/>
      <c r="F4" s="162">
        <v>106425</v>
      </c>
      <c r="G4" s="163"/>
      <c r="H4" s="164"/>
    </row>
    <row r="5" spans="1:8" x14ac:dyDescent="0.15">
      <c r="A5" s="145" t="s">
        <v>565</v>
      </c>
      <c r="B5" s="150"/>
      <c r="C5" s="151"/>
      <c r="D5" s="152">
        <v>2237383</v>
      </c>
      <c r="E5" s="153"/>
      <c r="F5" s="154">
        <v>228215</v>
      </c>
      <c r="G5" s="155"/>
      <c r="H5" s="156"/>
    </row>
    <row r="6" spans="1:8" x14ac:dyDescent="0.15">
      <c r="A6" s="157"/>
      <c r="B6" s="158"/>
      <c r="C6" s="159"/>
      <c r="D6" s="160">
        <v>38779</v>
      </c>
      <c r="E6" s="161"/>
      <c r="F6" s="162">
        <v>117571</v>
      </c>
      <c r="G6" s="163"/>
      <c r="H6" s="164"/>
    </row>
    <row r="7" spans="1:8" x14ac:dyDescent="0.15">
      <c r="A7" s="145" t="s">
        <v>566</v>
      </c>
      <c r="B7" s="150"/>
      <c r="C7" s="151"/>
      <c r="D7" s="152">
        <v>2046031</v>
      </c>
      <c r="E7" s="153"/>
      <c r="F7" s="154">
        <v>264232</v>
      </c>
      <c r="G7" s="155"/>
      <c r="H7" s="156"/>
    </row>
    <row r="8" spans="1:8" x14ac:dyDescent="0.15">
      <c r="A8" s="157"/>
      <c r="B8" s="158"/>
      <c r="C8" s="159"/>
      <c r="D8" s="160">
        <v>29416</v>
      </c>
      <c r="E8" s="161"/>
      <c r="F8" s="162">
        <v>133959</v>
      </c>
      <c r="G8" s="163"/>
      <c r="H8" s="164"/>
    </row>
    <row r="9" spans="1:8" x14ac:dyDescent="0.15">
      <c r="A9" s="145" t="s">
        <v>567</v>
      </c>
      <c r="B9" s="150"/>
      <c r="C9" s="151"/>
      <c r="D9" s="152">
        <v>1728839</v>
      </c>
      <c r="E9" s="153"/>
      <c r="F9" s="154">
        <v>263613</v>
      </c>
      <c r="G9" s="155"/>
      <c r="H9" s="156"/>
    </row>
    <row r="10" spans="1:8" x14ac:dyDescent="0.15">
      <c r="A10" s="157"/>
      <c r="B10" s="158"/>
      <c r="C10" s="159"/>
      <c r="D10" s="160">
        <v>79801</v>
      </c>
      <c r="E10" s="161"/>
      <c r="F10" s="162">
        <v>128823</v>
      </c>
      <c r="G10" s="163"/>
      <c r="H10" s="164"/>
    </row>
    <row r="11" spans="1:8" x14ac:dyDescent="0.15">
      <c r="A11" s="145" t="s">
        <v>568</v>
      </c>
      <c r="B11" s="150"/>
      <c r="C11" s="151"/>
      <c r="D11" s="152">
        <v>477214</v>
      </c>
      <c r="E11" s="153"/>
      <c r="F11" s="154">
        <v>277467</v>
      </c>
      <c r="G11" s="155"/>
      <c r="H11" s="156"/>
    </row>
    <row r="12" spans="1:8" x14ac:dyDescent="0.15">
      <c r="A12" s="157"/>
      <c r="B12" s="158"/>
      <c r="C12" s="165"/>
      <c r="D12" s="160">
        <v>167351</v>
      </c>
      <c r="E12" s="161"/>
      <c r="F12" s="162">
        <v>128378</v>
      </c>
      <c r="G12" s="163"/>
      <c r="H12" s="164"/>
    </row>
    <row r="13" spans="1:8" x14ac:dyDescent="0.15">
      <c r="A13" s="145"/>
      <c r="B13" s="150"/>
      <c r="C13" s="166"/>
      <c r="D13" s="167">
        <v>1503144</v>
      </c>
      <c r="E13" s="168"/>
      <c r="F13" s="169">
        <v>260288</v>
      </c>
      <c r="G13" s="170"/>
      <c r="H13" s="156"/>
    </row>
    <row r="14" spans="1:8" x14ac:dyDescent="0.15">
      <c r="A14" s="157"/>
      <c r="B14" s="158"/>
      <c r="C14" s="159"/>
      <c r="D14" s="160">
        <v>69949</v>
      </c>
      <c r="E14" s="161"/>
      <c r="F14" s="162">
        <v>123031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18.48</v>
      </c>
      <c r="C19" s="171">
        <f>ROUND(VALUE(SUBSTITUTE(実質収支比率等に係る経年分析!G$48,"▲","-")),2)</f>
        <v>7.7</v>
      </c>
      <c r="D19" s="171">
        <f>ROUND(VALUE(SUBSTITUTE(実質収支比率等に係る経年分析!H$48,"▲","-")),2)</f>
        <v>13.66</v>
      </c>
      <c r="E19" s="171">
        <f>ROUND(VALUE(SUBSTITUTE(実質収支比率等に係る経年分析!I$48,"▲","-")),2)</f>
        <v>24.4</v>
      </c>
      <c r="F19" s="171">
        <f>ROUND(VALUE(SUBSTITUTE(実質収支比率等に係る経年分析!J$48,"▲","-")),2)</f>
        <v>22.64</v>
      </c>
    </row>
    <row r="20" spans="1:11" x14ac:dyDescent="0.15">
      <c r="A20" s="171" t="s">
        <v>55</v>
      </c>
      <c r="B20" s="171">
        <f>ROUND(VALUE(SUBSTITUTE(実質収支比率等に係る経年分析!F$47,"▲","-")),2)</f>
        <v>20.5</v>
      </c>
      <c r="C20" s="171">
        <f>ROUND(VALUE(SUBSTITUTE(実質収支比率等に係る経年分析!G$47,"▲","-")),2)</f>
        <v>28.84</v>
      </c>
      <c r="D20" s="171">
        <f>ROUND(VALUE(SUBSTITUTE(実質収支比率等に係る経年分析!H$47,"▲","-")),2)</f>
        <v>17.03</v>
      </c>
      <c r="E20" s="171">
        <f>ROUND(VALUE(SUBSTITUTE(実質収支比率等に係る経年分析!I$47,"▲","-")),2)</f>
        <v>16.96</v>
      </c>
      <c r="F20" s="171">
        <f>ROUND(VALUE(SUBSTITUTE(実質収支比率等に係る経年分析!J$47,"▲","-")),2)</f>
        <v>13.63</v>
      </c>
    </row>
    <row r="21" spans="1:11" x14ac:dyDescent="0.15">
      <c r="A21" s="171" t="s">
        <v>56</v>
      </c>
      <c r="B21" s="171">
        <f>IF(ISNUMBER(VALUE(SUBSTITUTE(実質収支比率等に係る経年分析!F$49,"▲","-"))),ROUND(VALUE(SUBSTITUTE(実質収支比率等に係る経年分析!F$49,"▲","-")),2),NA())</f>
        <v>0.2</v>
      </c>
      <c r="C21" s="171">
        <f>IF(ISNUMBER(VALUE(SUBSTITUTE(実質収支比率等に係る経年分析!G$49,"▲","-"))),ROUND(VALUE(SUBSTITUTE(実質収支比率等に係る経年分析!G$49,"▲","-")),2),NA())</f>
        <v>-3.03</v>
      </c>
      <c r="D21" s="171">
        <f>IF(ISNUMBER(VALUE(SUBSTITUTE(実質収支比率等に係る経年分析!H$49,"▲","-"))),ROUND(VALUE(SUBSTITUTE(実質収支比率等に係る経年分析!H$49,"▲","-")),2),NA())</f>
        <v>-7</v>
      </c>
      <c r="E21" s="171">
        <f>IF(ISNUMBER(VALUE(SUBSTITUTE(実質収支比率等に係る経年分析!I$49,"▲","-"))),ROUND(VALUE(SUBSTITUTE(実質収支比率等に係る経年分析!I$49,"▲","-")),2),NA())</f>
        <v>12.53</v>
      </c>
      <c r="F21" s="171">
        <f>IF(ISNUMBER(VALUE(SUBSTITUTE(実質収支比率等に係る経年分析!J$49,"▲","-"))),ROUND(VALUE(SUBSTITUTE(実質収支比率等に係る経年分析!J$49,"▲","-")),2),NA())</f>
        <v>-0.54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港湾整備事業特別会計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0.14000000000000001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0.51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0.23</v>
      </c>
    </row>
    <row r="32" spans="1:11" x14ac:dyDescent="0.15">
      <c r="A32" s="172" t="str">
        <f>IF(連結実質赤字比率に係る赤字・黒字の構成分析!C$38="",NA(),連結実質赤字比率に係る赤字・黒字の構成分析!C$38)</f>
        <v>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0.57999999999999996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0.43</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2.46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0.45</v>
      </c>
    </row>
    <row r="34" spans="1:16" x14ac:dyDescent="0.15">
      <c r="A34" s="172" t="str">
        <f>IF(連結実質赤字比率に係る赤字・黒字の構成分析!C$36="",NA(),連結実質赤字比率に係る赤字・黒字の構成分析!C$36)</f>
        <v>農業集落排水事業特別会計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0.78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0.21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0.24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0.93</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18.47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7.69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13.66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24.4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22.64</v>
      </c>
    </row>
    <row r="36" spans="1:16" x14ac:dyDescent="0.15">
      <c r="A36" s="172" t="str">
        <f>IF(連結実質赤字比率に係る赤字・黒字の構成分析!C$34="",NA(),連結実質赤字比率に係る赤字・黒字の構成分析!C$34)</f>
        <v>船舶運航事業特別会計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3.64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1.51</v>
      </c>
      <c r="H36" s="172">
        <f>IF(ROUND(VALUE(SUBSTITUTE(連結実質赤字比率に係る赤字・黒字の構成分析!I$34,"▲", "-")), 2) &lt; 0, ABS(ROUND(VALUE(SUBSTITUTE(連結実質赤字比率に係る赤字・黒字の構成分析!I$34,"▲", "-")), 2)), NA())</f>
        <v>1.7</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7.84</v>
      </c>
      <c r="K36" s="172" t="e">
        <f>IF(ROUND(VALUE(SUBSTITUTE(連結実質赤字比率に係る赤字・黒字の構成分析!J$34,"▲", "-")), 2) &gt;= 0, ABS(ROUND(VALUE(SUBSTITUTE(連結実質赤字比率に係る赤字・黒字の構成分析!J$34,"▲", "-")), 2)), NA())</f>
        <v>#N/A</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239</v>
      </c>
      <c r="E42" s="173"/>
      <c r="F42" s="173"/>
      <c r="G42" s="173">
        <f>'実質公債費比率（分子）の構造'!L$52</f>
        <v>219</v>
      </c>
      <c r="H42" s="173"/>
      <c r="I42" s="173"/>
      <c r="J42" s="173">
        <f>'実質公債費比率（分子）の構造'!M$52</f>
        <v>213</v>
      </c>
      <c r="K42" s="173"/>
      <c r="L42" s="173"/>
      <c r="M42" s="173">
        <f>'実質公債費比率（分子）の構造'!N$52</f>
        <v>231</v>
      </c>
      <c r="N42" s="173"/>
      <c r="O42" s="173"/>
      <c r="P42" s="173">
        <f>'実質公債費比率（分子）の構造'!O$52</f>
        <v>278</v>
      </c>
    </row>
    <row r="43" spans="1:16" x14ac:dyDescent="0.15">
      <c r="A43" s="173" t="s">
        <v>64</v>
      </c>
      <c r="B43" s="173">
        <f>'実質公債費比率（分子）の構造'!K$51</f>
        <v>2</v>
      </c>
      <c r="C43" s="173"/>
      <c r="D43" s="173"/>
      <c r="E43" s="173">
        <f>'実質公債費比率（分子）の構造'!L$51</f>
        <v>1</v>
      </c>
      <c r="F43" s="173"/>
      <c r="G43" s="173"/>
      <c r="H43" s="173">
        <f>'実質公債費比率（分子）の構造'!M$51</f>
        <v>2</v>
      </c>
      <c r="I43" s="173"/>
      <c r="J43" s="173"/>
      <c r="K43" s="173">
        <f>'実質公債費比率（分子）の構造'!N$51</f>
        <v>1</v>
      </c>
      <c r="L43" s="173"/>
      <c r="M43" s="173"/>
      <c r="N43" s="173">
        <f>'実質公債費比率（分子）の構造'!O$51</f>
        <v>1</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v>
      </c>
      <c r="C45" s="173"/>
      <c r="D45" s="173"/>
      <c r="E45" s="173">
        <f>'実質公債費比率（分子）の構造'!L$49</f>
        <v>1</v>
      </c>
      <c r="F45" s="173"/>
      <c r="G45" s="173"/>
      <c r="H45" s="173">
        <f>'実質公債費比率（分子）の構造'!M$49</f>
        <v>1</v>
      </c>
      <c r="I45" s="173"/>
      <c r="J45" s="173"/>
      <c r="K45" s="173">
        <f>'実質公債費比率（分子）の構造'!N$49</f>
        <v>0</v>
      </c>
      <c r="L45" s="173"/>
      <c r="M45" s="173"/>
      <c r="N45" s="173">
        <f>'実質公債費比率（分子）の構造'!O$49</f>
        <v>0</v>
      </c>
      <c r="O45" s="173"/>
      <c r="P45" s="173"/>
    </row>
    <row r="46" spans="1:16" x14ac:dyDescent="0.15">
      <c r="A46" s="173" t="s">
        <v>67</v>
      </c>
      <c r="B46" s="173">
        <f>'実質公債費比率（分子）の構造'!K$48</f>
        <v>36</v>
      </c>
      <c r="C46" s="173"/>
      <c r="D46" s="173"/>
      <c r="E46" s="173">
        <f>'実質公債費比率（分子）の構造'!L$48</f>
        <v>37</v>
      </c>
      <c r="F46" s="173"/>
      <c r="G46" s="173"/>
      <c r="H46" s="173">
        <f>'実質公債費比率（分子）の構造'!M$48</f>
        <v>45</v>
      </c>
      <c r="I46" s="173"/>
      <c r="J46" s="173"/>
      <c r="K46" s="173">
        <f>'実質公債費比率（分子）の構造'!N$48</f>
        <v>48</v>
      </c>
      <c r="L46" s="173"/>
      <c r="M46" s="173"/>
      <c r="N46" s="173">
        <f>'実質公債費比率（分子）の構造'!O$48</f>
        <v>46</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239</v>
      </c>
      <c r="C49" s="173"/>
      <c r="D49" s="173"/>
      <c r="E49" s="173">
        <f>'実質公債費比率（分子）の構造'!L$45</f>
        <v>225</v>
      </c>
      <c r="F49" s="173"/>
      <c r="G49" s="173"/>
      <c r="H49" s="173">
        <f>'実質公債費比率（分子）の構造'!M$45</f>
        <v>210</v>
      </c>
      <c r="I49" s="173"/>
      <c r="J49" s="173"/>
      <c r="K49" s="173">
        <f>'実質公債費比率（分子）の構造'!N$45</f>
        <v>200</v>
      </c>
      <c r="L49" s="173"/>
      <c r="M49" s="173"/>
      <c r="N49" s="173">
        <f>'実質公債費比率（分子）の構造'!O$45</f>
        <v>268</v>
      </c>
      <c r="O49" s="173"/>
      <c r="P49" s="173"/>
    </row>
    <row r="50" spans="1:16" x14ac:dyDescent="0.15">
      <c r="A50" s="173" t="s">
        <v>71</v>
      </c>
      <c r="B50" s="173" t="e">
        <f>NA()</f>
        <v>#N/A</v>
      </c>
      <c r="C50" s="173">
        <f>IF(ISNUMBER('実質公債費比率（分子）の構造'!K$53),'実質公債費比率（分子）の構造'!K$53,NA())</f>
        <v>39</v>
      </c>
      <c r="D50" s="173" t="e">
        <f>NA()</f>
        <v>#N/A</v>
      </c>
      <c r="E50" s="173" t="e">
        <f>NA()</f>
        <v>#N/A</v>
      </c>
      <c r="F50" s="173">
        <f>IF(ISNUMBER('実質公債費比率（分子）の構造'!L$53),'実質公債費比率（分子）の構造'!L$53,NA())</f>
        <v>45</v>
      </c>
      <c r="G50" s="173" t="e">
        <f>NA()</f>
        <v>#N/A</v>
      </c>
      <c r="H50" s="173" t="e">
        <f>NA()</f>
        <v>#N/A</v>
      </c>
      <c r="I50" s="173">
        <f>IF(ISNUMBER('実質公債費比率（分子）の構造'!M$53),'実質公債費比率（分子）の構造'!M$53,NA())</f>
        <v>45</v>
      </c>
      <c r="J50" s="173" t="e">
        <f>NA()</f>
        <v>#N/A</v>
      </c>
      <c r="K50" s="173" t="e">
        <f>NA()</f>
        <v>#N/A</v>
      </c>
      <c r="L50" s="173">
        <f>IF(ISNUMBER('実質公債費比率（分子）の構造'!N$53),'実質公債費比率（分子）の構造'!N$53,NA())</f>
        <v>18</v>
      </c>
      <c r="M50" s="173" t="e">
        <f>NA()</f>
        <v>#N/A</v>
      </c>
      <c r="N50" s="173" t="e">
        <f>NA()</f>
        <v>#N/A</v>
      </c>
      <c r="O50" s="173">
        <f>IF(ISNUMBER('実質公債費比率（分子）の構造'!O$53),'実質公債費比率（分子）の構造'!O$53,NA())</f>
        <v>37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1068</v>
      </c>
      <c r="E56" s="172"/>
      <c r="F56" s="172"/>
      <c r="G56" s="172">
        <f>'将来負担比率（分子）の構造'!J$52</f>
        <v>2257</v>
      </c>
      <c r="H56" s="172"/>
      <c r="I56" s="172"/>
      <c r="J56" s="172">
        <f>'将来負担比率（分子）の構造'!K$52</f>
        <v>2384</v>
      </c>
      <c r="K56" s="172"/>
      <c r="L56" s="172"/>
      <c r="M56" s="172">
        <f>'将来負担比率（分子）の構造'!L$52</f>
        <v>2561</v>
      </c>
      <c r="N56" s="172"/>
      <c r="O56" s="172"/>
      <c r="P56" s="172">
        <f>'将来負担比率（分子）の構造'!M$52</f>
        <v>2598</v>
      </c>
    </row>
    <row r="57" spans="1:16" x14ac:dyDescent="0.15">
      <c r="A57" s="172" t="s">
        <v>42</v>
      </c>
      <c r="B57" s="172"/>
      <c r="C57" s="172"/>
      <c r="D57" s="172">
        <f>'将来負担比率（分子）の構造'!I$51</f>
        <v>169</v>
      </c>
      <c r="E57" s="172"/>
      <c r="F57" s="172"/>
      <c r="G57" s="172">
        <f>'将来負担比率（分子）の構造'!J$51</f>
        <v>161</v>
      </c>
      <c r="H57" s="172"/>
      <c r="I57" s="172"/>
      <c r="J57" s="172">
        <f>'将来負担比率（分子）の構造'!K$51</f>
        <v>141</v>
      </c>
      <c r="K57" s="172"/>
      <c r="L57" s="172"/>
      <c r="M57" s="172">
        <f>'将来負担比率（分子）の構造'!L$51</f>
        <v>138</v>
      </c>
      <c r="N57" s="172"/>
      <c r="O57" s="172"/>
      <c r="P57" s="172">
        <f>'将来負担比率（分子）の構造'!M$51</f>
        <v>154</v>
      </c>
    </row>
    <row r="58" spans="1:16" x14ac:dyDescent="0.15">
      <c r="A58" s="172" t="s">
        <v>41</v>
      </c>
      <c r="B58" s="172"/>
      <c r="C58" s="172"/>
      <c r="D58" s="172">
        <f>'将来負担比率（分子）の構造'!I$50</f>
        <v>280</v>
      </c>
      <c r="E58" s="172"/>
      <c r="F58" s="172"/>
      <c r="G58" s="172">
        <f>'将来負担比率（分子）の構造'!J$50</f>
        <v>378</v>
      </c>
      <c r="H58" s="172"/>
      <c r="I58" s="172"/>
      <c r="J58" s="172">
        <f>'将来負担比率（分子）の構造'!K$50</f>
        <v>231</v>
      </c>
      <c r="K58" s="172"/>
      <c r="L58" s="172"/>
      <c r="M58" s="172">
        <f>'将来負担比率（分子）の構造'!L$50</f>
        <v>243</v>
      </c>
      <c r="N58" s="172"/>
      <c r="O58" s="172"/>
      <c r="P58" s="172">
        <f>'将来負担比率（分子）の構造'!M$50</f>
        <v>260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129</v>
      </c>
      <c r="C62" s="172"/>
      <c r="D62" s="172"/>
      <c r="E62" s="172">
        <f>'将来負担比率（分子）の構造'!J$45</f>
        <v>69</v>
      </c>
      <c r="F62" s="172"/>
      <c r="G62" s="172"/>
      <c r="H62" s="172">
        <f>'将来負担比率（分子）の構造'!K$45</f>
        <v>40</v>
      </c>
      <c r="I62" s="172"/>
      <c r="J62" s="172"/>
      <c r="K62" s="172">
        <f>'将来負担比率（分子）の構造'!L$45</f>
        <v>26</v>
      </c>
      <c r="L62" s="172"/>
      <c r="M62" s="172"/>
      <c r="N62" s="172">
        <f>'将来負担比率（分子）の構造'!M$45</f>
        <v>4</v>
      </c>
      <c r="O62" s="172"/>
      <c r="P62" s="172"/>
    </row>
    <row r="63" spans="1:16" x14ac:dyDescent="0.15">
      <c r="A63" s="172" t="s">
        <v>34</v>
      </c>
      <c r="B63" s="172">
        <f>'将来負担比率（分子）の構造'!I$44</f>
        <v>6</v>
      </c>
      <c r="C63" s="172"/>
      <c r="D63" s="172"/>
      <c r="E63" s="172">
        <f>'将来負担比率（分子）の構造'!J$44</f>
        <v>4</v>
      </c>
      <c r="F63" s="172"/>
      <c r="G63" s="172"/>
      <c r="H63" s="172">
        <f>'将来負担比率（分子）の構造'!K$44</f>
        <v>3</v>
      </c>
      <c r="I63" s="172"/>
      <c r="J63" s="172"/>
      <c r="K63" s="172">
        <f>'将来負担比率（分子）の構造'!L$44</f>
        <v>3</v>
      </c>
      <c r="L63" s="172"/>
      <c r="M63" s="172"/>
      <c r="N63" s="172">
        <f>'将来負担比率（分子）の構造'!M$44</f>
        <v>2</v>
      </c>
      <c r="O63" s="172"/>
      <c r="P63" s="172"/>
    </row>
    <row r="64" spans="1:16" x14ac:dyDescent="0.15">
      <c r="A64" s="172" t="s">
        <v>33</v>
      </c>
      <c r="B64" s="172">
        <f>'将来負担比率（分子）の構造'!I$43</f>
        <v>316</v>
      </c>
      <c r="C64" s="172"/>
      <c r="D64" s="172"/>
      <c r="E64" s="172">
        <f>'将来負担比率（分子）の構造'!J$43</f>
        <v>286</v>
      </c>
      <c r="F64" s="172"/>
      <c r="G64" s="172"/>
      <c r="H64" s="172">
        <f>'将来負担比率（分子）の構造'!K$43</f>
        <v>384</v>
      </c>
      <c r="I64" s="172"/>
      <c r="J64" s="172"/>
      <c r="K64" s="172">
        <f>'将来負担比率（分子）の構造'!L$43</f>
        <v>539</v>
      </c>
      <c r="L64" s="172"/>
      <c r="M64" s="172"/>
      <c r="N64" s="172">
        <f>'将来負担比率（分子）の構造'!M$43</f>
        <v>532</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2534</v>
      </c>
      <c r="C66" s="172"/>
      <c r="D66" s="172"/>
      <c r="E66" s="172">
        <f>'将来負担比率（分子）の構造'!J$41</f>
        <v>2929</v>
      </c>
      <c r="F66" s="172"/>
      <c r="G66" s="172"/>
      <c r="H66" s="172">
        <f>'将来負担比率（分子）の構造'!K$41</f>
        <v>3085</v>
      </c>
      <c r="I66" s="172"/>
      <c r="J66" s="172"/>
      <c r="K66" s="172">
        <f>'将来負担比率（分子）の構造'!L$41</f>
        <v>3404</v>
      </c>
      <c r="L66" s="172"/>
      <c r="M66" s="172"/>
      <c r="N66" s="172">
        <f>'将来負担比率（分子）の構造'!M$41</f>
        <v>3463</v>
      </c>
      <c r="O66" s="172"/>
      <c r="P66" s="172"/>
    </row>
    <row r="67" spans="1:16" x14ac:dyDescent="0.15">
      <c r="A67" s="172" t="s">
        <v>75</v>
      </c>
      <c r="B67" s="172" t="e">
        <f>NA()</f>
        <v>#N/A</v>
      </c>
      <c r="C67" s="172">
        <f>IF(ISNUMBER('将来負担比率（分子）の構造'!I$53), IF('将来負担比率（分子）の構造'!I$53 &lt; 0, 0, '将来負担比率（分子）の構造'!I$53), NA())</f>
        <v>1467</v>
      </c>
      <c r="D67" s="172" t="e">
        <f>NA()</f>
        <v>#N/A</v>
      </c>
      <c r="E67" s="172" t="e">
        <f>NA()</f>
        <v>#N/A</v>
      </c>
      <c r="F67" s="172">
        <f>IF(ISNUMBER('将来負担比率（分子）の構造'!J$53), IF('将来負担比率（分子）の構造'!J$53 &lt; 0, 0, '将来負担比率（分子）の構造'!J$53), NA())</f>
        <v>493</v>
      </c>
      <c r="G67" s="172" t="e">
        <f>NA()</f>
        <v>#N/A</v>
      </c>
      <c r="H67" s="172" t="e">
        <f>NA()</f>
        <v>#N/A</v>
      </c>
      <c r="I67" s="172">
        <f>IF(ISNUMBER('将来負担比率（分子）の構造'!K$53), IF('将来負担比率（分子）の構造'!K$53 &lt; 0, 0, '将来負担比率（分子）の構造'!K$53), NA())</f>
        <v>756</v>
      </c>
      <c r="J67" s="172" t="e">
        <f>NA()</f>
        <v>#N/A</v>
      </c>
      <c r="K67" s="172" t="e">
        <f>NA()</f>
        <v>#N/A</v>
      </c>
      <c r="L67" s="172">
        <f>IF(ISNUMBER('将来負担比率（分子）の構造'!L$53), IF('将来負担比率（分子）の構造'!L$53 &lt; 0, 0, '将来負担比率（分子）の構造'!L$53), NA())</f>
        <v>1029</v>
      </c>
      <c r="M67" s="172" t="e">
        <f>NA()</f>
        <v>#N/A</v>
      </c>
      <c r="N67" s="172" t="e">
        <f>NA()</f>
        <v>#N/A</v>
      </c>
      <c r="O67" s="172">
        <f>IF(ISNUMBER('将来負担比率（分子）の構造'!M$53), IF('将来負担比率（分子）の構造'!M$53 &lt; 0, 0, '将来負担比率（分子）の構造'!M$53), NA())</f>
        <v>989</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186</v>
      </c>
      <c r="C72" s="176">
        <f>基金残高に係る経年分析!G55</f>
        <v>197</v>
      </c>
      <c r="D72" s="176">
        <f>基金残高に係る経年分析!H55</f>
        <v>178</v>
      </c>
    </row>
    <row r="73" spans="1:16" x14ac:dyDescent="0.15">
      <c r="A73" s="175" t="s">
        <v>78</v>
      </c>
      <c r="B73" s="176">
        <f>基金残高に係る経年分析!F56</f>
        <v>30</v>
      </c>
      <c r="C73" s="176">
        <f>基金残高に係る経年分析!G56</f>
        <v>30</v>
      </c>
      <c r="D73" s="176">
        <f>基金残高に係る経年分析!H56</f>
        <v>66</v>
      </c>
    </row>
    <row r="74" spans="1:16" x14ac:dyDescent="0.15">
      <c r="A74" s="175" t="s">
        <v>79</v>
      </c>
      <c r="B74" s="176">
        <f>基金残高に係る経年分析!F57</f>
        <v>47</v>
      </c>
      <c r="C74" s="176">
        <f>基金残高に係る経年分析!G57</f>
        <v>48</v>
      </c>
      <c r="D74" s="176">
        <f>基金残高に係る経年分析!H57</f>
        <v>39</v>
      </c>
    </row>
  </sheetData>
  <sheetProtection algorithmName="SHA-512" hashValue="0x+GkYmmOy7tFfKkw4aqfEplx0Ghgv+27HaqZFA0xaMheti7YkJ5dimT9H6sJVJJ40iB7c/FTGMOOION9xSOyg==" saltValue="yZTZIzKWbukG+u2U7m8j/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tabSelected="1"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214</v>
      </c>
      <c r="DI1" s="606"/>
      <c r="DJ1" s="606"/>
      <c r="DK1" s="606"/>
      <c r="DL1" s="606"/>
      <c r="DM1" s="606"/>
      <c r="DN1" s="607"/>
      <c r="DO1" s="212"/>
      <c r="DP1" s="605" t="s">
        <v>215</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217</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218</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219</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220</v>
      </c>
      <c r="S4" s="609"/>
      <c r="T4" s="609"/>
      <c r="U4" s="609"/>
      <c r="V4" s="609"/>
      <c r="W4" s="609"/>
      <c r="X4" s="609"/>
      <c r="Y4" s="610"/>
      <c r="Z4" s="608" t="s">
        <v>221</v>
      </c>
      <c r="AA4" s="609"/>
      <c r="AB4" s="609"/>
      <c r="AC4" s="610"/>
      <c r="AD4" s="608" t="s">
        <v>222</v>
      </c>
      <c r="AE4" s="609"/>
      <c r="AF4" s="609"/>
      <c r="AG4" s="609"/>
      <c r="AH4" s="609"/>
      <c r="AI4" s="609"/>
      <c r="AJ4" s="609"/>
      <c r="AK4" s="610"/>
      <c r="AL4" s="608" t="s">
        <v>221</v>
      </c>
      <c r="AM4" s="609"/>
      <c r="AN4" s="609"/>
      <c r="AO4" s="610"/>
      <c r="AP4" s="614" t="s">
        <v>223</v>
      </c>
      <c r="AQ4" s="614"/>
      <c r="AR4" s="614"/>
      <c r="AS4" s="614"/>
      <c r="AT4" s="614"/>
      <c r="AU4" s="614"/>
      <c r="AV4" s="614"/>
      <c r="AW4" s="614"/>
      <c r="AX4" s="614"/>
      <c r="AY4" s="614"/>
      <c r="AZ4" s="614"/>
      <c r="BA4" s="614"/>
      <c r="BB4" s="614"/>
      <c r="BC4" s="614"/>
      <c r="BD4" s="614"/>
      <c r="BE4" s="614"/>
      <c r="BF4" s="614"/>
      <c r="BG4" s="614" t="s">
        <v>224</v>
      </c>
      <c r="BH4" s="614"/>
      <c r="BI4" s="614"/>
      <c r="BJ4" s="614"/>
      <c r="BK4" s="614"/>
      <c r="BL4" s="614"/>
      <c r="BM4" s="614"/>
      <c r="BN4" s="614"/>
      <c r="BO4" s="614" t="s">
        <v>221</v>
      </c>
      <c r="BP4" s="614"/>
      <c r="BQ4" s="614"/>
      <c r="BR4" s="614"/>
      <c r="BS4" s="614" t="s">
        <v>225</v>
      </c>
      <c r="BT4" s="614"/>
      <c r="BU4" s="614"/>
      <c r="BV4" s="614"/>
      <c r="BW4" s="614"/>
      <c r="BX4" s="614"/>
      <c r="BY4" s="614"/>
      <c r="BZ4" s="614"/>
      <c r="CA4" s="614"/>
      <c r="CB4" s="614"/>
      <c r="CD4" s="611" t="s">
        <v>226</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15">
      <c r="B5" s="615" t="s">
        <v>227</v>
      </c>
      <c r="C5" s="616"/>
      <c r="D5" s="616"/>
      <c r="E5" s="616"/>
      <c r="F5" s="616"/>
      <c r="G5" s="616"/>
      <c r="H5" s="616"/>
      <c r="I5" s="616"/>
      <c r="J5" s="616"/>
      <c r="K5" s="616"/>
      <c r="L5" s="616"/>
      <c r="M5" s="616"/>
      <c r="N5" s="616"/>
      <c r="O5" s="616"/>
      <c r="P5" s="616"/>
      <c r="Q5" s="617"/>
      <c r="R5" s="618">
        <v>88329</v>
      </c>
      <c r="S5" s="619"/>
      <c r="T5" s="619"/>
      <c r="U5" s="619"/>
      <c r="V5" s="619"/>
      <c r="W5" s="619"/>
      <c r="X5" s="619"/>
      <c r="Y5" s="620"/>
      <c r="Z5" s="621">
        <v>2.7</v>
      </c>
      <c r="AA5" s="621"/>
      <c r="AB5" s="621"/>
      <c r="AC5" s="621"/>
      <c r="AD5" s="622">
        <v>88329</v>
      </c>
      <c r="AE5" s="622"/>
      <c r="AF5" s="622"/>
      <c r="AG5" s="622"/>
      <c r="AH5" s="622"/>
      <c r="AI5" s="622"/>
      <c r="AJ5" s="622"/>
      <c r="AK5" s="622"/>
      <c r="AL5" s="623">
        <v>6.9</v>
      </c>
      <c r="AM5" s="624"/>
      <c r="AN5" s="624"/>
      <c r="AO5" s="625"/>
      <c r="AP5" s="615" t="s">
        <v>228</v>
      </c>
      <c r="AQ5" s="616"/>
      <c r="AR5" s="616"/>
      <c r="AS5" s="616"/>
      <c r="AT5" s="616"/>
      <c r="AU5" s="616"/>
      <c r="AV5" s="616"/>
      <c r="AW5" s="616"/>
      <c r="AX5" s="616"/>
      <c r="AY5" s="616"/>
      <c r="AZ5" s="616"/>
      <c r="BA5" s="616"/>
      <c r="BB5" s="616"/>
      <c r="BC5" s="616"/>
      <c r="BD5" s="616"/>
      <c r="BE5" s="616"/>
      <c r="BF5" s="617"/>
      <c r="BG5" s="629">
        <v>86030</v>
      </c>
      <c r="BH5" s="630"/>
      <c r="BI5" s="630"/>
      <c r="BJ5" s="630"/>
      <c r="BK5" s="630"/>
      <c r="BL5" s="630"/>
      <c r="BM5" s="630"/>
      <c r="BN5" s="631"/>
      <c r="BO5" s="632">
        <v>97.4</v>
      </c>
      <c r="BP5" s="632"/>
      <c r="BQ5" s="632"/>
      <c r="BR5" s="632"/>
      <c r="BS5" s="633" t="s">
        <v>137</v>
      </c>
      <c r="BT5" s="633"/>
      <c r="BU5" s="633"/>
      <c r="BV5" s="633"/>
      <c r="BW5" s="633"/>
      <c r="BX5" s="633"/>
      <c r="BY5" s="633"/>
      <c r="BZ5" s="633"/>
      <c r="CA5" s="633"/>
      <c r="CB5" s="637"/>
      <c r="CD5" s="611" t="s">
        <v>223</v>
      </c>
      <c r="CE5" s="612"/>
      <c r="CF5" s="612"/>
      <c r="CG5" s="612"/>
      <c r="CH5" s="612"/>
      <c r="CI5" s="612"/>
      <c r="CJ5" s="612"/>
      <c r="CK5" s="612"/>
      <c r="CL5" s="612"/>
      <c r="CM5" s="612"/>
      <c r="CN5" s="612"/>
      <c r="CO5" s="612"/>
      <c r="CP5" s="612"/>
      <c r="CQ5" s="613"/>
      <c r="CR5" s="611" t="s">
        <v>229</v>
      </c>
      <c r="CS5" s="612"/>
      <c r="CT5" s="612"/>
      <c r="CU5" s="612"/>
      <c r="CV5" s="612"/>
      <c r="CW5" s="612"/>
      <c r="CX5" s="612"/>
      <c r="CY5" s="613"/>
      <c r="CZ5" s="611" t="s">
        <v>221</v>
      </c>
      <c r="DA5" s="612"/>
      <c r="DB5" s="612"/>
      <c r="DC5" s="613"/>
      <c r="DD5" s="611" t="s">
        <v>230</v>
      </c>
      <c r="DE5" s="612"/>
      <c r="DF5" s="612"/>
      <c r="DG5" s="612"/>
      <c r="DH5" s="612"/>
      <c r="DI5" s="612"/>
      <c r="DJ5" s="612"/>
      <c r="DK5" s="612"/>
      <c r="DL5" s="612"/>
      <c r="DM5" s="612"/>
      <c r="DN5" s="612"/>
      <c r="DO5" s="612"/>
      <c r="DP5" s="613"/>
      <c r="DQ5" s="611" t="s">
        <v>231</v>
      </c>
      <c r="DR5" s="612"/>
      <c r="DS5" s="612"/>
      <c r="DT5" s="612"/>
      <c r="DU5" s="612"/>
      <c r="DV5" s="612"/>
      <c r="DW5" s="612"/>
      <c r="DX5" s="612"/>
      <c r="DY5" s="612"/>
      <c r="DZ5" s="612"/>
      <c r="EA5" s="612"/>
      <c r="EB5" s="612"/>
      <c r="EC5" s="613"/>
    </row>
    <row r="6" spans="2:143" ht="11.25" customHeight="1" x14ac:dyDescent="0.15">
      <c r="B6" s="626" t="s">
        <v>232</v>
      </c>
      <c r="C6" s="627"/>
      <c r="D6" s="627"/>
      <c r="E6" s="627"/>
      <c r="F6" s="627"/>
      <c r="G6" s="627"/>
      <c r="H6" s="627"/>
      <c r="I6" s="627"/>
      <c r="J6" s="627"/>
      <c r="K6" s="627"/>
      <c r="L6" s="627"/>
      <c r="M6" s="627"/>
      <c r="N6" s="627"/>
      <c r="O6" s="627"/>
      <c r="P6" s="627"/>
      <c r="Q6" s="628"/>
      <c r="R6" s="629">
        <v>19268</v>
      </c>
      <c r="S6" s="630"/>
      <c r="T6" s="630"/>
      <c r="U6" s="630"/>
      <c r="V6" s="630"/>
      <c r="W6" s="630"/>
      <c r="X6" s="630"/>
      <c r="Y6" s="631"/>
      <c r="Z6" s="632">
        <v>0.6</v>
      </c>
      <c r="AA6" s="632"/>
      <c r="AB6" s="632"/>
      <c r="AC6" s="632"/>
      <c r="AD6" s="633">
        <v>19268</v>
      </c>
      <c r="AE6" s="633"/>
      <c r="AF6" s="633"/>
      <c r="AG6" s="633"/>
      <c r="AH6" s="633"/>
      <c r="AI6" s="633"/>
      <c r="AJ6" s="633"/>
      <c r="AK6" s="633"/>
      <c r="AL6" s="634">
        <v>1.5</v>
      </c>
      <c r="AM6" s="635"/>
      <c r="AN6" s="635"/>
      <c r="AO6" s="636"/>
      <c r="AP6" s="626" t="s">
        <v>233</v>
      </c>
      <c r="AQ6" s="627"/>
      <c r="AR6" s="627"/>
      <c r="AS6" s="627"/>
      <c r="AT6" s="627"/>
      <c r="AU6" s="627"/>
      <c r="AV6" s="627"/>
      <c r="AW6" s="627"/>
      <c r="AX6" s="627"/>
      <c r="AY6" s="627"/>
      <c r="AZ6" s="627"/>
      <c r="BA6" s="627"/>
      <c r="BB6" s="627"/>
      <c r="BC6" s="627"/>
      <c r="BD6" s="627"/>
      <c r="BE6" s="627"/>
      <c r="BF6" s="628"/>
      <c r="BG6" s="629">
        <v>86030</v>
      </c>
      <c r="BH6" s="630"/>
      <c r="BI6" s="630"/>
      <c r="BJ6" s="630"/>
      <c r="BK6" s="630"/>
      <c r="BL6" s="630"/>
      <c r="BM6" s="630"/>
      <c r="BN6" s="631"/>
      <c r="BO6" s="632">
        <v>97.4</v>
      </c>
      <c r="BP6" s="632"/>
      <c r="BQ6" s="632"/>
      <c r="BR6" s="632"/>
      <c r="BS6" s="633" t="s">
        <v>137</v>
      </c>
      <c r="BT6" s="633"/>
      <c r="BU6" s="633"/>
      <c r="BV6" s="633"/>
      <c r="BW6" s="633"/>
      <c r="BX6" s="633"/>
      <c r="BY6" s="633"/>
      <c r="BZ6" s="633"/>
      <c r="CA6" s="633"/>
      <c r="CB6" s="637"/>
      <c r="CD6" s="640" t="s">
        <v>234</v>
      </c>
      <c r="CE6" s="641"/>
      <c r="CF6" s="641"/>
      <c r="CG6" s="641"/>
      <c r="CH6" s="641"/>
      <c r="CI6" s="641"/>
      <c r="CJ6" s="641"/>
      <c r="CK6" s="641"/>
      <c r="CL6" s="641"/>
      <c r="CM6" s="641"/>
      <c r="CN6" s="641"/>
      <c r="CO6" s="641"/>
      <c r="CP6" s="641"/>
      <c r="CQ6" s="642"/>
      <c r="CR6" s="629">
        <v>45107</v>
      </c>
      <c r="CS6" s="630"/>
      <c r="CT6" s="630"/>
      <c r="CU6" s="630"/>
      <c r="CV6" s="630"/>
      <c r="CW6" s="630"/>
      <c r="CX6" s="630"/>
      <c r="CY6" s="631"/>
      <c r="CZ6" s="623">
        <v>1.6</v>
      </c>
      <c r="DA6" s="624"/>
      <c r="DB6" s="624"/>
      <c r="DC6" s="643"/>
      <c r="DD6" s="638" t="s">
        <v>137</v>
      </c>
      <c r="DE6" s="630"/>
      <c r="DF6" s="630"/>
      <c r="DG6" s="630"/>
      <c r="DH6" s="630"/>
      <c r="DI6" s="630"/>
      <c r="DJ6" s="630"/>
      <c r="DK6" s="630"/>
      <c r="DL6" s="630"/>
      <c r="DM6" s="630"/>
      <c r="DN6" s="630"/>
      <c r="DO6" s="630"/>
      <c r="DP6" s="631"/>
      <c r="DQ6" s="638">
        <v>45107</v>
      </c>
      <c r="DR6" s="630"/>
      <c r="DS6" s="630"/>
      <c r="DT6" s="630"/>
      <c r="DU6" s="630"/>
      <c r="DV6" s="630"/>
      <c r="DW6" s="630"/>
      <c r="DX6" s="630"/>
      <c r="DY6" s="630"/>
      <c r="DZ6" s="630"/>
      <c r="EA6" s="630"/>
      <c r="EB6" s="630"/>
      <c r="EC6" s="639"/>
    </row>
    <row r="7" spans="2:143" ht="11.25" customHeight="1" x14ac:dyDescent="0.15">
      <c r="B7" s="626" t="s">
        <v>235</v>
      </c>
      <c r="C7" s="627"/>
      <c r="D7" s="627"/>
      <c r="E7" s="627"/>
      <c r="F7" s="627"/>
      <c r="G7" s="627"/>
      <c r="H7" s="627"/>
      <c r="I7" s="627"/>
      <c r="J7" s="627"/>
      <c r="K7" s="627"/>
      <c r="L7" s="627"/>
      <c r="M7" s="627"/>
      <c r="N7" s="627"/>
      <c r="O7" s="627"/>
      <c r="P7" s="627"/>
      <c r="Q7" s="628"/>
      <c r="R7" s="629">
        <v>37</v>
      </c>
      <c r="S7" s="630"/>
      <c r="T7" s="630"/>
      <c r="U7" s="630"/>
      <c r="V7" s="630"/>
      <c r="W7" s="630"/>
      <c r="X7" s="630"/>
      <c r="Y7" s="631"/>
      <c r="Z7" s="632">
        <v>0</v>
      </c>
      <c r="AA7" s="632"/>
      <c r="AB7" s="632"/>
      <c r="AC7" s="632"/>
      <c r="AD7" s="633">
        <v>37</v>
      </c>
      <c r="AE7" s="633"/>
      <c r="AF7" s="633"/>
      <c r="AG7" s="633"/>
      <c r="AH7" s="633"/>
      <c r="AI7" s="633"/>
      <c r="AJ7" s="633"/>
      <c r="AK7" s="633"/>
      <c r="AL7" s="634">
        <v>0</v>
      </c>
      <c r="AM7" s="635"/>
      <c r="AN7" s="635"/>
      <c r="AO7" s="636"/>
      <c r="AP7" s="626" t="s">
        <v>236</v>
      </c>
      <c r="AQ7" s="627"/>
      <c r="AR7" s="627"/>
      <c r="AS7" s="627"/>
      <c r="AT7" s="627"/>
      <c r="AU7" s="627"/>
      <c r="AV7" s="627"/>
      <c r="AW7" s="627"/>
      <c r="AX7" s="627"/>
      <c r="AY7" s="627"/>
      <c r="AZ7" s="627"/>
      <c r="BA7" s="627"/>
      <c r="BB7" s="627"/>
      <c r="BC7" s="627"/>
      <c r="BD7" s="627"/>
      <c r="BE7" s="627"/>
      <c r="BF7" s="628"/>
      <c r="BG7" s="629">
        <v>46111</v>
      </c>
      <c r="BH7" s="630"/>
      <c r="BI7" s="630"/>
      <c r="BJ7" s="630"/>
      <c r="BK7" s="630"/>
      <c r="BL7" s="630"/>
      <c r="BM7" s="630"/>
      <c r="BN7" s="631"/>
      <c r="BO7" s="632">
        <v>52.2</v>
      </c>
      <c r="BP7" s="632"/>
      <c r="BQ7" s="632"/>
      <c r="BR7" s="632"/>
      <c r="BS7" s="633" t="s">
        <v>137</v>
      </c>
      <c r="BT7" s="633"/>
      <c r="BU7" s="633"/>
      <c r="BV7" s="633"/>
      <c r="BW7" s="633"/>
      <c r="BX7" s="633"/>
      <c r="BY7" s="633"/>
      <c r="BZ7" s="633"/>
      <c r="CA7" s="633"/>
      <c r="CB7" s="637"/>
      <c r="CD7" s="644" t="s">
        <v>237</v>
      </c>
      <c r="CE7" s="645"/>
      <c r="CF7" s="645"/>
      <c r="CG7" s="645"/>
      <c r="CH7" s="645"/>
      <c r="CI7" s="645"/>
      <c r="CJ7" s="645"/>
      <c r="CK7" s="645"/>
      <c r="CL7" s="645"/>
      <c r="CM7" s="645"/>
      <c r="CN7" s="645"/>
      <c r="CO7" s="645"/>
      <c r="CP7" s="645"/>
      <c r="CQ7" s="646"/>
      <c r="CR7" s="629">
        <v>663278</v>
      </c>
      <c r="CS7" s="630"/>
      <c r="CT7" s="630"/>
      <c r="CU7" s="630"/>
      <c r="CV7" s="630"/>
      <c r="CW7" s="630"/>
      <c r="CX7" s="630"/>
      <c r="CY7" s="631"/>
      <c r="CZ7" s="632">
        <v>22.8</v>
      </c>
      <c r="DA7" s="632"/>
      <c r="DB7" s="632"/>
      <c r="DC7" s="632"/>
      <c r="DD7" s="638">
        <v>66089</v>
      </c>
      <c r="DE7" s="630"/>
      <c r="DF7" s="630"/>
      <c r="DG7" s="630"/>
      <c r="DH7" s="630"/>
      <c r="DI7" s="630"/>
      <c r="DJ7" s="630"/>
      <c r="DK7" s="630"/>
      <c r="DL7" s="630"/>
      <c r="DM7" s="630"/>
      <c r="DN7" s="630"/>
      <c r="DO7" s="630"/>
      <c r="DP7" s="631"/>
      <c r="DQ7" s="638">
        <v>501574</v>
      </c>
      <c r="DR7" s="630"/>
      <c r="DS7" s="630"/>
      <c r="DT7" s="630"/>
      <c r="DU7" s="630"/>
      <c r="DV7" s="630"/>
      <c r="DW7" s="630"/>
      <c r="DX7" s="630"/>
      <c r="DY7" s="630"/>
      <c r="DZ7" s="630"/>
      <c r="EA7" s="630"/>
      <c r="EB7" s="630"/>
      <c r="EC7" s="639"/>
    </row>
    <row r="8" spans="2:143" ht="11.25" customHeight="1" x14ac:dyDescent="0.15">
      <c r="B8" s="626" t="s">
        <v>238</v>
      </c>
      <c r="C8" s="627"/>
      <c r="D8" s="627"/>
      <c r="E8" s="627"/>
      <c r="F8" s="627"/>
      <c r="G8" s="627"/>
      <c r="H8" s="627"/>
      <c r="I8" s="627"/>
      <c r="J8" s="627"/>
      <c r="K8" s="627"/>
      <c r="L8" s="627"/>
      <c r="M8" s="627"/>
      <c r="N8" s="627"/>
      <c r="O8" s="627"/>
      <c r="P8" s="627"/>
      <c r="Q8" s="628"/>
      <c r="R8" s="629">
        <v>217</v>
      </c>
      <c r="S8" s="630"/>
      <c r="T8" s="630"/>
      <c r="U8" s="630"/>
      <c r="V8" s="630"/>
      <c r="W8" s="630"/>
      <c r="X8" s="630"/>
      <c r="Y8" s="631"/>
      <c r="Z8" s="632">
        <v>0</v>
      </c>
      <c r="AA8" s="632"/>
      <c r="AB8" s="632"/>
      <c r="AC8" s="632"/>
      <c r="AD8" s="633">
        <v>217</v>
      </c>
      <c r="AE8" s="633"/>
      <c r="AF8" s="633"/>
      <c r="AG8" s="633"/>
      <c r="AH8" s="633"/>
      <c r="AI8" s="633"/>
      <c r="AJ8" s="633"/>
      <c r="AK8" s="633"/>
      <c r="AL8" s="634">
        <v>0</v>
      </c>
      <c r="AM8" s="635"/>
      <c r="AN8" s="635"/>
      <c r="AO8" s="636"/>
      <c r="AP8" s="626" t="s">
        <v>239</v>
      </c>
      <c r="AQ8" s="627"/>
      <c r="AR8" s="627"/>
      <c r="AS8" s="627"/>
      <c r="AT8" s="627"/>
      <c r="AU8" s="627"/>
      <c r="AV8" s="627"/>
      <c r="AW8" s="627"/>
      <c r="AX8" s="627"/>
      <c r="AY8" s="627"/>
      <c r="AZ8" s="627"/>
      <c r="BA8" s="627"/>
      <c r="BB8" s="627"/>
      <c r="BC8" s="627"/>
      <c r="BD8" s="627"/>
      <c r="BE8" s="627"/>
      <c r="BF8" s="628"/>
      <c r="BG8" s="629">
        <v>1706</v>
      </c>
      <c r="BH8" s="630"/>
      <c r="BI8" s="630"/>
      <c r="BJ8" s="630"/>
      <c r="BK8" s="630"/>
      <c r="BL8" s="630"/>
      <c r="BM8" s="630"/>
      <c r="BN8" s="631"/>
      <c r="BO8" s="632">
        <v>1.9</v>
      </c>
      <c r="BP8" s="632"/>
      <c r="BQ8" s="632"/>
      <c r="BR8" s="632"/>
      <c r="BS8" s="633" t="s">
        <v>137</v>
      </c>
      <c r="BT8" s="633"/>
      <c r="BU8" s="633"/>
      <c r="BV8" s="633"/>
      <c r="BW8" s="633"/>
      <c r="BX8" s="633"/>
      <c r="BY8" s="633"/>
      <c r="BZ8" s="633"/>
      <c r="CA8" s="633"/>
      <c r="CB8" s="637"/>
      <c r="CD8" s="644" t="s">
        <v>240</v>
      </c>
      <c r="CE8" s="645"/>
      <c r="CF8" s="645"/>
      <c r="CG8" s="645"/>
      <c r="CH8" s="645"/>
      <c r="CI8" s="645"/>
      <c r="CJ8" s="645"/>
      <c r="CK8" s="645"/>
      <c r="CL8" s="645"/>
      <c r="CM8" s="645"/>
      <c r="CN8" s="645"/>
      <c r="CO8" s="645"/>
      <c r="CP8" s="645"/>
      <c r="CQ8" s="646"/>
      <c r="CR8" s="629">
        <v>401083</v>
      </c>
      <c r="CS8" s="630"/>
      <c r="CT8" s="630"/>
      <c r="CU8" s="630"/>
      <c r="CV8" s="630"/>
      <c r="CW8" s="630"/>
      <c r="CX8" s="630"/>
      <c r="CY8" s="631"/>
      <c r="CZ8" s="632">
        <v>13.8</v>
      </c>
      <c r="DA8" s="632"/>
      <c r="DB8" s="632"/>
      <c r="DC8" s="632"/>
      <c r="DD8" s="638">
        <v>24879</v>
      </c>
      <c r="DE8" s="630"/>
      <c r="DF8" s="630"/>
      <c r="DG8" s="630"/>
      <c r="DH8" s="630"/>
      <c r="DI8" s="630"/>
      <c r="DJ8" s="630"/>
      <c r="DK8" s="630"/>
      <c r="DL8" s="630"/>
      <c r="DM8" s="630"/>
      <c r="DN8" s="630"/>
      <c r="DO8" s="630"/>
      <c r="DP8" s="631"/>
      <c r="DQ8" s="638">
        <v>259016</v>
      </c>
      <c r="DR8" s="630"/>
      <c r="DS8" s="630"/>
      <c r="DT8" s="630"/>
      <c r="DU8" s="630"/>
      <c r="DV8" s="630"/>
      <c r="DW8" s="630"/>
      <c r="DX8" s="630"/>
      <c r="DY8" s="630"/>
      <c r="DZ8" s="630"/>
      <c r="EA8" s="630"/>
      <c r="EB8" s="630"/>
      <c r="EC8" s="639"/>
    </row>
    <row r="9" spans="2:143" ht="11.25" customHeight="1" x14ac:dyDescent="0.15">
      <c r="B9" s="626" t="s">
        <v>241</v>
      </c>
      <c r="C9" s="627"/>
      <c r="D9" s="627"/>
      <c r="E9" s="627"/>
      <c r="F9" s="627"/>
      <c r="G9" s="627"/>
      <c r="H9" s="627"/>
      <c r="I9" s="627"/>
      <c r="J9" s="627"/>
      <c r="K9" s="627"/>
      <c r="L9" s="627"/>
      <c r="M9" s="627"/>
      <c r="N9" s="627"/>
      <c r="O9" s="627"/>
      <c r="P9" s="627"/>
      <c r="Q9" s="628"/>
      <c r="R9" s="629">
        <v>262</v>
      </c>
      <c r="S9" s="630"/>
      <c r="T9" s="630"/>
      <c r="U9" s="630"/>
      <c r="V9" s="630"/>
      <c r="W9" s="630"/>
      <c r="X9" s="630"/>
      <c r="Y9" s="631"/>
      <c r="Z9" s="632">
        <v>0</v>
      </c>
      <c r="AA9" s="632"/>
      <c r="AB9" s="632"/>
      <c r="AC9" s="632"/>
      <c r="AD9" s="633">
        <v>262</v>
      </c>
      <c r="AE9" s="633"/>
      <c r="AF9" s="633"/>
      <c r="AG9" s="633"/>
      <c r="AH9" s="633"/>
      <c r="AI9" s="633"/>
      <c r="AJ9" s="633"/>
      <c r="AK9" s="633"/>
      <c r="AL9" s="634">
        <v>0</v>
      </c>
      <c r="AM9" s="635"/>
      <c r="AN9" s="635"/>
      <c r="AO9" s="636"/>
      <c r="AP9" s="626" t="s">
        <v>242</v>
      </c>
      <c r="AQ9" s="627"/>
      <c r="AR9" s="627"/>
      <c r="AS9" s="627"/>
      <c r="AT9" s="627"/>
      <c r="AU9" s="627"/>
      <c r="AV9" s="627"/>
      <c r="AW9" s="627"/>
      <c r="AX9" s="627"/>
      <c r="AY9" s="627"/>
      <c r="AZ9" s="627"/>
      <c r="BA9" s="627"/>
      <c r="BB9" s="627"/>
      <c r="BC9" s="627"/>
      <c r="BD9" s="627"/>
      <c r="BE9" s="627"/>
      <c r="BF9" s="628"/>
      <c r="BG9" s="629">
        <v>40691</v>
      </c>
      <c r="BH9" s="630"/>
      <c r="BI9" s="630"/>
      <c r="BJ9" s="630"/>
      <c r="BK9" s="630"/>
      <c r="BL9" s="630"/>
      <c r="BM9" s="630"/>
      <c r="BN9" s="631"/>
      <c r="BO9" s="632">
        <v>46.1</v>
      </c>
      <c r="BP9" s="632"/>
      <c r="BQ9" s="632"/>
      <c r="BR9" s="632"/>
      <c r="BS9" s="633" t="s">
        <v>137</v>
      </c>
      <c r="BT9" s="633"/>
      <c r="BU9" s="633"/>
      <c r="BV9" s="633"/>
      <c r="BW9" s="633"/>
      <c r="BX9" s="633"/>
      <c r="BY9" s="633"/>
      <c r="BZ9" s="633"/>
      <c r="CA9" s="633"/>
      <c r="CB9" s="637"/>
      <c r="CD9" s="644" t="s">
        <v>243</v>
      </c>
      <c r="CE9" s="645"/>
      <c r="CF9" s="645"/>
      <c r="CG9" s="645"/>
      <c r="CH9" s="645"/>
      <c r="CI9" s="645"/>
      <c r="CJ9" s="645"/>
      <c r="CK9" s="645"/>
      <c r="CL9" s="645"/>
      <c r="CM9" s="645"/>
      <c r="CN9" s="645"/>
      <c r="CO9" s="645"/>
      <c r="CP9" s="645"/>
      <c r="CQ9" s="646"/>
      <c r="CR9" s="629">
        <v>220958</v>
      </c>
      <c r="CS9" s="630"/>
      <c r="CT9" s="630"/>
      <c r="CU9" s="630"/>
      <c r="CV9" s="630"/>
      <c r="CW9" s="630"/>
      <c r="CX9" s="630"/>
      <c r="CY9" s="631"/>
      <c r="CZ9" s="632">
        <v>7.6</v>
      </c>
      <c r="DA9" s="632"/>
      <c r="DB9" s="632"/>
      <c r="DC9" s="632"/>
      <c r="DD9" s="638">
        <v>20141</v>
      </c>
      <c r="DE9" s="630"/>
      <c r="DF9" s="630"/>
      <c r="DG9" s="630"/>
      <c r="DH9" s="630"/>
      <c r="DI9" s="630"/>
      <c r="DJ9" s="630"/>
      <c r="DK9" s="630"/>
      <c r="DL9" s="630"/>
      <c r="DM9" s="630"/>
      <c r="DN9" s="630"/>
      <c r="DO9" s="630"/>
      <c r="DP9" s="631"/>
      <c r="DQ9" s="638">
        <v>161767</v>
      </c>
      <c r="DR9" s="630"/>
      <c r="DS9" s="630"/>
      <c r="DT9" s="630"/>
      <c r="DU9" s="630"/>
      <c r="DV9" s="630"/>
      <c r="DW9" s="630"/>
      <c r="DX9" s="630"/>
      <c r="DY9" s="630"/>
      <c r="DZ9" s="630"/>
      <c r="EA9" s="630"/>
      <c r="EB9" s="630"/>
      <c r="EC9" s="639"/>
    </row>
    <row r="10" spans="2:143" ht="11.25" customHeight="1" x14ac:dyDescent="0.15">
      <c r="B10" s="626" t="s">
        <v>244</v>
      </c>
      <c r="C10" s="627"/>
      <c r="D10" s="627"/>
      <c r="E10" s="627"/>
      <c r="F10" s="627"/>
      <c r="G10" s="627"/>
      <c r="H10" s="627"/>
      <c r="I10" s="627"/>
      <c r="J10" s="627"/>
      <c r="K10" s="627"/>
      <c r="L10" s="627"/>
      <c r="M10" s="627"/>
      <c r="N10" s="627"/>
      <c r="O10" s="627"/>
      <c r="P10" s="627"/>
      <c r="Q10" s="628"/>
      <c r="R10" s="629" t="s">
        <v>137</v>
      </c>
      <c r="S10" s="630"/>
      <c r="T10" s="630"/>
      <c r="U10" s="630"/>
      <c r="V10" s="630"/>
      <c r="W10" s="630"/>
      <c r="X10" s="630"/>
      <c r="Y10" s="631"/>
      <c r="Z10" s="632" t="s">
        <v>137</v>
      </c>
      <c r="AA10" s="632"/>
      <c r="AB10" s="632"/>
      <c r="AC10" s="632"/>
      <c r="AD10" s="633" t="s">
        <v>137</v>
      </c>
      <c r="AE10" s="633"/>
      <c r="AF10" s="633"/>
      <c r="AG10" s="633"/>
      <c r="AH10" s="633"/>
      <c r="AI10" s="633"/>
      <c r="AJ10" s="633"/>
      <c r="AK10" s="633"/>
      <c r="AL10" s="634" t="s">
        <v>137</v>
      </c>
      <c r="AM10" s="635"/>
      <c r="AN10" s="635"/>
      <c r="AO10" s="636"/>
      <c r="AP10" s="626" t="s">
        <v>245</v>
      </c>
      <c r="AQ10" s="627"/>
      <c r="AR10" s="627"/>
      <c r="AS10" s="627"/>
      <c r="AT10" s="627"/>
      <c r="AU10" s="627"/>
      <c r="AV10" s="627"/>
      <c r="AW10" s="627"/>
      <c r="AX10" s="627"/>
      <c r="AY10" s="627"/>
      <c r="AZ10" s="627"/>
      <c r="BA10" s="627"/>
      <c r="BB10" s="627"/>
      <c r="BC10" s="627"/>
      <c r="BD10" s="627"/>
      <c r="BE10" s="627"/>
      <c r="BF10" s="628"/>
      <c r="BG10" s="629">
        <v>2690</v>
      </c>
      <c r="BH10" s="630"/>
      <c r="BI10" s="630"/>
      <c r="BJ10" s="630"/>
      <c r="BK10" s="630"/>
      <c r="BL10" s="630"/>
      <c r="BM10" s="630"/>
      <c r="BN10" s="631"/>
      <c r="BO10" s="632">
        <v>3</v>
      </c>
      <c r="BP10" s="632"/>
      <c r="BQ10" s="632"/>
      <c r="BR10" s="632"/>
      <c r="BS10" s="633" t="s">
        <v>137</v>
      </c>
      <c r="BT10" s="633"/>
      <c r="BU10" s="633"/>
      <c r="BV10" s="633"/>
      <c r="BW10" s="633"/>
      <c r="BX10" s="633"/>
      <c r="BY10" s="633"/>
      <c r="BZ10" s="633"/>
      <c r="CA10" s="633"/>
      <c r="CB10" s="637"/>
      <c r="CD10" s="644" t="s">
        <v>246</v>
      </c>
      <c r="CE10" s="645"/>
      <c r="CF10" s="645"/>
      <c r="CG10" s="645"/>
      <c r="CH10" s="645"/>
      <c r="CI10" s="645"/>
      <c r="CJ10" s="645"/>
      <c r="CK10" s="645"/>
      <c r="CL10" s="645"/>
      <c r="CM10" s="645"/>
      <c r="CN10" s="645"/>
      <c r="CO10" s="645"/>
      <c r="CP10" s="645"/>
      <c r="CQ10" s="646"/>
      <c r="CR10" s="629" t="s">
        <v>137</v>
      </c>
      <c r="CS10" s="630"/>
      <c r="CT10" s="630"/>
      <c r="CU10" s="630"/>
      <c r="CV10" s="630"/>
      <c r="CW10" s="630"/>
      <c r="CX10" s="630"/>
      <c r="CY10" s="631"/>
      <c r="CZ10" s="632" t="s">
        <v>137</v>
      </c>
      <c r="DA10" s="632"/>
      <c r="DB10" s="632"/>
      <c r="DC10" s="632"/>
      <c r="DD10" s="638" t="s">
        <v>137</v>
      </c>
      <c r="DE10" s="630"/>
      <c r="DF10" s="630"/>
      <c r="DG10" s="630"/>
      <c r="DH10" s="630"/>
      <c r="DI10" s="630"/>
      <c r="DJ10" s="630"/>
      <c r="DK10" s="630"/>
      <c r="DL10" s="630"/>
      <c r="DM10" s="630"/>
      <c r="DN10" s="630"/>
      <c r="DO10" s="630"/>
      <c r="DP10" s="631"/>
      <c r="DQ10" s="638" t="s">
        <v>137</v>
      </c>
      <c r="DR10" s="630"/>
      <c r="DS10" s="630"/>
      <c r="DT10" s="630"/>
      <c r="DU10" s="630"/>
      <c r="DV10" s="630"/>
      <c r="DW10" s="630"/>
      <c r="DX10" s="630"/>
      <c r="DY10" s="630"/>
      <c r="DZ10" s="630"/>
      <c r="EA10" s="630"/>
      <c r="EB10" s="630"/>
      <c r="EC10" s="639"/>
    </row>
    <row r="11" spans="2:143" ht="11.25" customHeight="1" x14ac:dyDescent="0.15">
      <c r="B11" s="626" t="s">
        <v>247</v>
      </c>
      <c r="C11" s="627"/>
      <c r="D11" s="627"/>
      <c r="E11" s="627"/>
      <c r="F11" s="627"/>
      <c r="G11" s="627"/>
      <c r="H11" s="627"/>
      <c r="I11" s="627"/>
      <c r="J11" s="627"/>
      <c r="K11" s="627"/>
      <c r="L11" s="627"/>
      <c r="M11" s="627"/>
      <c r="N11" s="627"/>
      <c r="O11" s="627"/>
      <c r="P11" s="627"/>
      <c r="Q11" s="628"/>
      <c r="R11" s="629">
        <v>27309</v>
      </c>
      <c r="S11" s="630"/>
      <c r="T11" s="630"/>
      <c r="U11" s="630"/>
      <c r="V11" s="630"/>
      <c r="W11" s="630"/>
      <c r="X11" s="630"/>
      <c r="Y11" s="631"/>
      <c r="Z11" s="634">
        <v>0.8</v>
      </c>
      <c r="AA11" s="635"/>
      <c r="AB11" s="635"/>
      <c r="AC11" s="647"/>
      <c r="AD11" s="638">
        <v>27309</v>
      </c>
      <c r="AE11" s="630"/>
      <c r="AF11" s="630"/>
      <c r="AG11" s="630"/>
      <c r="AH11" s="630"/>
      <c r="AI11" s="630"/>
      <c r="AJ11" s="630"/>
      <c r="AK11" s="631"/>
      <c r="AL11" s="634">
        <v>2.1</v>
      </c>
      <c r="AM11" s="635"/>
      <c r="AN11" s="635"/>
      <c r="AO11" s="636"/>
      <c r="AP11" s="626" t="s">
        <v>248</v>
      </c>
      <c r="AQ11" s="627"/>
      <c r="AR11" s="627"/>
      <c r="AS11" s="627"/>
      <c r="AT11" s="627"/>
      <c r="AU11" s="627"/>
      <c r="AV11" s="627"/>
      <c r="AW11" s="627"/>
      <c r="AX11" s="627"/>
      <c r="AY11" s="627"/>
      <c r="AZ11" s="627"/>
      <c r="BA11" s="627"/>
      <c r="BB11" s="627"/>
      <c r="BC11" s="627"/>
      <c r="BD11" s="627"/>
      <c r="BE11" s="627"/>
      <c r="BF11" s="628"/>
      <c r="BG11" s="629">
        <v>1024</v>
      </c>
      <c r="BH11" s="630"/>
      <c r="BI11" s="630"/>
      <c r="BJ11" s="630"/>
      <c r="BK11" s="630"/>
      <c r="BL11" s="630"/>
      <c r="BM11" s="630"/>
      <c r="BN11" s="631"/>
      <c r="BO11" s="632">
        <v>1.2</v>
      </c>
      <c r="BP11" s="632"/>
      <c r="BQ11" s="632"/>
      <c r="BR11" s="632"/>
      <c r="BS11" s="633" t="s">
        <v>137</v>
      </c>
      <c r="BT11" s="633"/>
      <c r="BU11" s="633"/>
      <c r="BV11" s="633"/>
      <c r="BW11" s="633"/>
      <c r="BX11" s="633"/>
      <c r="BY11" s="633"/>
      <c r="BZ11" s="633"/>
      <c r="CA11" s="633"/>
      <c r="CB11" s="637"/>
      <c r="CD11" s="644" t="s">
        <v>249</v>
      </c>
      <c r="CE11" s="645"/>
      <c r="CF11" s="645"/>
      <c r="CG11" s="645"/>
      <c r="CH11" s="645"/>
      <c r="CI11" s="645"/>
      <c r="CJ11" s="645"/>
      <c r="CK11" s="645"/>
      <c r="CL11" s="645"/>
      <c r="CM11" s="645"/>
      <c r="CN11" s="645"/>
      <c r="CO11" s="645"/>
      <c r="CP11" s="645"/>
      <c r="CQ11" s="646"/>
      <c r="CR11" s="629">
        <v>346413</v>
      </c>
      <c r="CS11" s="630"/>
      <c r="CT11" s="630"/>
      <c r="CU11" s="630"/>
      <c r="CV11" s="630"/>
      <c r="CW11" s="630"/>
      <c r="CX11" s="630"/>
      <c r="CY11" s="631"/>
      <c r="CZ11" s="632">
        <v>11.9</v>
      </c>
      <c r="DA11" s="632"/>
      <c r="DB11" s="632"/>
      <c r="DC11" s="632"/>
      <c r="DD11" s="638">
        <v>171915</v>
      </c>
      <c r="DE11" s="630"/>
      <c r="DF11" s="630"/>
      <c r="DG11" s="630"/>
      <c r="DH11" s="630"/>
      <c r="DI11" s="630"/>
      <c r="DJ11" s="630"/>
      <c r="DK11" s="630"/>
      <c r="DL11" s="630"/>
      <c r="DM11" s="630"/>
      <c r="DN11" s="630"/>
      <c r="DO11" s="630"/>
      <c r="DP11" s="631"/>
      <c r="DQ11" s="638">
        <v>178427</v>
      </c>
      <c r="DR11" s="630"/>
      <c r="DS11" s="630"/>
      <c r="DT11" s="630"/>
      <c r="DU11" s="630"/>
      <c r="DV11" s="630"/>
      <c r="DW11" s="630"/>
      <c r="DX11" s="630"/>
      <c r="DY11" s="630"/>
      <c r="DZ11" s="630"/>
      <c r="EA11" s="630"/>
      <c r="EB11" s="630"/>
      <c r="EC11" s="639"/>
    </row>
    <row r="12" spans="2:143" ht="11.25" customHeight="1" x14ac:dyDescent="0.15">
      <c r="B12" s="626" t="s">
        <v>250</v>
      </c>
      <c r="C12" s="627"/>
      <c r="D12" s="627"/>
      <c r="E12" s="627"/>
      <c r="F12" s="627"/>
      <c r="G12" s="627"/>
      <c r="H12" s="627"/>
      <c r="I12" s="627"/>
      <c r="J12" s="627"/>
      <c r="K12" s="627"/>
      <c r="L12" s="627"/>
      <c r="M12" s="627"/>
      <c r="N12" s="627"/>
      <c r="O12" s="627"/>
      <c r="P12" s="627"/>
      <c r="Q12" s="628"/>
      <c r="R12" s="629" t="s">
        <v>137</v>
      </c>
      <c r="S12" s="630"/>
      <c r="T12" s="630"/>
      <c r="U12" s="630"/>
      <c r="V12" s="630"/>
      <c r="W12" s="630"/>
      <c r="X12" s="630"/>
      <c r="Y12" s="631"/>
      <c r="Z12" s="632" t="s">
        <v>137</v>
      </c>
      <c r="AA12" s="632"/>
      <c r="AB12" s="632"/>
      <c r="AC12" s="632"/>
      <c r="AD12" s="633" t="s">
        <v>137</v>
      </c>
      <c r="AE12" s="633"/>
      <c r="AF12" s="633"/>
      <c r="AG12" s="633"/>
      <c r="AH12" s="633"/>
      <c r="AI12" s="633"/>
      <c r="AJ12" s="633"/>
      <c r="AK12" s="633"/>
      <c r="AL12" s="634" t="s">
        <v>137</v>
      </c>
      <c r="AM12" s="635"/>
      <c r="AN12" s="635"/>
      <c r="AO12" s="636"/>
      <c r="AP12" s="626" t="s">
        <v>251</v>
      </c>
      <c r="AQ12" s="627"/>
      <c r="AR12" s="627"/>
      <c r="AS12" s="627"/>
      <c r="AT12" s="627"/>
      <c r="AU12" s="627"/>
      <c r="AV12" s="627"/>
      <c r="AW12" s="627"/>
      <c r="AX12" s="627"/>
      <c r="AY12" s="627"/>
      <c r="AZ12" s="627"/>
      <c r="BA12" s="627"/>
      <c r="BB12" s="627"/>
      <c r="BC12" s="627"/>
      <c r="BD12" s="627"/>
      <c r="BE12" s="627"/>
      <c r="BF12" s="628"/>
      <c r="BG12" s="629">
        <v>27283</v>
      </c>
      <c r="BH12" s="630"/>
      <c r="BI12" s="630"/>
      <c r="BJ12" s="630"/>
      <c r="BK12" s="630"/>
      <c r="BL12" s="630"/>
      <c r="BM12" s="630"/>
      <c r="BN12" s="631"/>
      <c r="BO12" s="632">
        <v>30.9</v>
      </c>
      <c r="BP12" s="632"/>
      <c r="BQ12" s="632"/>
      <c r="BR12" s="632"/>
      <c r="BS12" s="633" t="s">
        <v>137</v>
      </c>
      <c r="BT12" s="633"/>
      <c r="BU12" s="633"/>
      <c r="BV12" s="633"/>
      <c r="BW12" s="633"/>
      <c r="BX12" s="633"/>
      <c r="BY12" s="633"/>
      <c r="BZ12" s="633"/>
      <c r="CA12" s="633"/>
      <c r="CB12" s="637"/>
      <c r="CD12" s="644" t="s">
        <v>252</v>
      </c>
      <c r="CE12" s="645"/>
      <c r="CF12" s="645"/>
      <c r="CG12" s="645"/>
      <c r="CH12" s="645"/>
      <c r="CI12" s="645"/>
      <c r="CJ12" s="645"/>
      <c r="CK12" s="645"/>
      <c r="CL12" s="645"/>
      <c r="CM12" s="645"/>
      <c r="CN12" s="645"/>
      <c r="CO12" s="645"/>
      <c r="CP12" s="645"/>
      <c r="CQ12" s="646"/>
      <c r="CR12" s="629">
        <v>90222</v>
      </c>
      <c r="CS12" s="630"/>
      <c r="CT12" s="630"/>
      <c r="CU12" s="630"/>
      <c r="CV12" s="630"/>
      <c r="CW12" s="630"/>
      <c r="CX12" s="630"/>
      <c r="CY12" s="631"/>
      <c r="CZ12" s="632">
        <v>3.1</v>
      </c>
      <c r="DA12" s="632"/>
      <c r="DB12" s="632"/>
      <c r="DC12" s="632"/>
      <c r="DD12" s="638" t="s">
        <v>137</v>
      </c>
      <c r="DE12" s="630"/>
      <c r="DF12" s="630"/>
      <c r="DG12" s="630"/>
      <c r="DH12" s="630"/>
      <c r="DI12" s="630"/>
      <c r="DJ12" s="630"/>
      <c r="DK12" s="630"/>
      <c r="DL12" s="630"/>
      <c r="DM12" s="630"/>
      <c r="DN12" s="630"/>
      <c r="DO12" s="630"/>
      <c r="DP12" s="631"/>
      <c r="DQ12" s="638">
        <v>31175</v>
      </c>
      <c r="DR12" s="630"/>
      <c r="DS12" s="630"/>
      <c r="DT12" s="630"/>
      <c r="DU12" s="630"/>
      <c r="DV12" s="630"/>
      <c r="DW12" s="630"/>
      <c r="DX12" s="630"/>
      <c r="DY12" s="630"/>
      <c r="DZ12" s="630"/>
      <c r="EA12" s="630"/>
      <c r="EB12" s="630"/>
      <c r="EC12" s="639"/>
    </row>
    <row r="13" spans="2:143" ht="11.25" customHeight="1" x14ac:dyDescent="0.15">
      <c r="B13" s="626" t="s">
        <v>253</v>
      </c>
      <c r="C13" s="627"/>
      <c r="D13" s="627"/>
      <c r="E13" s="627"/>
      <c r="F13" s="627"/>
      <c r="G13" s="627"/>
      <c r="H13" s="627"/>
      <c r="I13" s="627"/>
      <c r="J13" s="627"/>
      <c r="K13" s="627"/>
      <c r="L13" s="627"/>
      <c r="M13" s="627"/>
      <c r="N13" s="627"/>
      <c r="O13" s="627"/>
      <c r="P13" s="627"/>
      <c r="Q13" s="628"/>
      <c r="R13" s="629" t="s">
        <v>137</v>
      </c>
      <c r="S13" s="630"/>
      <c r="T13" s="630"/>
      <c r="U13" s="630"/>
      <c r="V13" s="630"/>
      <c r="W13" s="630"/>
      <c r="X13" s="630"/>
      <c r="Y13" s="631"/>
      <c r="Z13" s="632" t="s">
        <v>137</v>
      </c>
      <c r="AA13" s="632"/>
      <c r="AB13" s="632"/>
      <c r="AC13" s="632"/>
      <c r="AD13" s="633" t="s">
        <v>137</v>
      </c>
      <c r="AE13" s="633"/>
      <c r="AF13" s="633"/>
      <c r="AG13" s="633"/>
      <c r="AH13" s="633"/>
      <c r="AI13" s="633"/>
      <c r="AJ13" s="633"/>
      <c r="AK13" s="633"/>
      <c r="AL13" s="634" t="s">
        <v>137</v>
      </c>
      <c r="AM13" s="635"/>
      <c r="AN13" s="635"/>
      <c r="AO13" s="636"/>
      <c r="AP13" s="626" t="s">
        <v>254</v>
      </c>
      <c r="AQ13" s="627"/>
      <c r="AR13" s="627"/>
      <c r="AS13" s="627"/>
      <c r="AT13" s="627"/>
      <c r="AU13" s="627"/>
      <c r="AV13" s="627"/>
      <c r="AW13" s="627"/>
      <c r="AX13" s="627"/>
      <c r="AY13" s="627"/>
      <c r="AZ13" s="627"/>
      <c r="BA13" s="627"/>
      <c r="BB13" s="627"/>
      <c r="BC13" s="627"/>
      <c r="BD13" s="627"/>
      <c r="BE13" s="627"/>
      <c r="BF13" s="628"/>
      <c r="BG13" s="629">
        <v>27263</v>
      </c>
      <c r="BH13" s="630"/>
      <c r="BI13" s="630"/>
      <c r="BJ13" s="630"/>
      <c r="BK13" s="630"/>
      <c r="BL13" s="630"/>
      <c r="BM13" s="630"/>
      <c r="BN13" s="631"/>
      <c r="BO13" s="632">
        <v>30.9</v>
      </c>
      <c r="BP13" s="632"/>
      <c r="BQ13" s="632"/>
      <c r="BR13" s="632"/>
      <c r="BS13" s="633" t="s">
        <v>137</v>
      </c>
      <c r="BT13" s="633"/>
      <c r="BU13" s="633"/>
      <c r="BV13" s="633"/>
      <c r="BW13" s="633"/>
      <c r="BX13" s="633"/>
      <c r="BY13" s="633"/>
      <c r="BZ13" s="633"/>
      <c r="CA13" s="633"/>
      <c r="CB13" s="637"/>
      <c r="CD13" s="644" t="s">
        <v>255</v>
      </c>
      <c r="CE13" s="645"/>
      <c r="CF13" s="645"/>
      <c r="CG13" s="645"/>
      <c r="CH13" s="645"/>
      <c r="CI13" s="645"/>
      <c r="CJ13" s="645"/>
      <c r="CK13" s="645"/>
      <c r="CL13" s="645"/>
      <c r="CM13" s="645"/>
      <c r="CN13" s="645"/>
      <c r="CO13" s="645"/>
      <c r="CP13" s="645"/>
      <c r="CQ13" s="646"/>
      <c r="CR13" s="629">
        <v>404842</v>
      </c>
      <c r="CS13" s="630"/>
      <c r="CT13" s="630"/>
      <c r="CU13" s="630"/>
      <c r="CV13" s="630"/>
      <c r="CW13" s="630"/>
      <c r="CX13" s="630"/>
      <c r="CY13" s="631"/>
      <c r="CZ13" s="632">
        <v>13.9</v>
      </c>
      <c r="DA13" s="632"/>
      <c r="DB13" s="632"/>
      <c r="DC13" s="632"/>
      <c r="DD13" s="638">
        <v>281120</v>
      </c>
      <c r="DE13" s="630"/>
      <c r="DF13" s="630"/>
      <c r="DG13" s="630"/>
      <c r="DH13" s="630"/>
      <c r="DI13" s="630"/>
      <c r="DJ13" s="630"/>
      <c r="DK13" s="630"/>
      <c r="DL13" s="630"/>
      <c r="DM13" s="630"/>
      <c r="DN13" s="630"/>
      <c r="DO13" s="630"/>
      <c r="DP13" s="631"/>
      <c r="DQ13" s="638">
        <v>96321</v>
      </c>
      <c r="DR13" s="630"/>
      <c r="DS13" s="630"/>
      <c r="DT13" s="630"/>
      <c r="DU13" s="630"/>
      <c r="DV13" s="630"/>
      <c r="DW13" s="630"/>
      <c r="DX13" s="630"/>
      <c r="DY13" s="630"/>
      <c r="DZ13" s="630"/>
      <c r="EA13" s="630"/>
      <c r="EB13" s="630"/>
      <c r="EC13" s="639"/>
    </row>
    <row r="14" spans="2:143" ht="11.25" customHeight="1" x14ac:dyDescent="0.15">
      <c r="B14" s="626" t="s">
        <v>256</v>
      </c>
      <c r="C14" s="627"/>
      <c r="D14" s="627"/>
      <c r="E14" s="627"/>
      <c r="F14" s="627"/>
      <c r="G14" s="627"/>
      <c r="H14" s="627"/>
      <c r="I14" s="627"/>
      <c r="J14" s="627"/>
      <c r="K14" s="627"/>
      <c r="L14" s="627"/>
      <c r="M14" s="627"/>
      <c r="N14" s="627"/>
      <c r="O14" s="627"/>
      <c r="P14" s="627"/>
      <c r="Q14" s="628"/>
      <c r="R14" s="629" t="s">
        <v>137</v>
      </c>
      <c r="S14" s="630"/>
      <c r="T14" s="630"/>
      <c r="U14" s="630"/>
      <c r="V14" s="630"/>
      <c r="W14" s="630"/>
      <c r="X14" s="630"/>
      <c r="Y14" s="631"/>
      <c r="Z14" s="632" t="s">
        <v>137</v>
      </c>
      <c r="AA14" s="632"/>
      <c r="AB14" s="632"/>
      <c r="AC14" s="632"/>
      <c r="AD14" s="633" t="s">
        <v>137</v>
      </c>
      <c r="AE14" s="633"/>
      <c r="AF14" s="633"/>
      <c r="AG14" s="633"/>
      <c r="AH14" s="633"/>
      <c r="AI14" s="633"/>
      <c r="AJ14" s="633"/>
      <c r="AK14" s="633"/>
      <c r="AL14" s="634" t="s">
        <v>137</v>
      </c>
      <c r="AM14" s="635"/>
      <c r="AN14" s="635"/>
      <c r="AO14" s="636"/>
      <c r="AP14" s="626" t="s">
        <v>257</v>
      </c>
      <c r="AQ14" s="627"/>
      <c r="AR14" s="627"/>
      <c r="AS14" s="627"/>
      <c r="AT14" s="627"/>
      <c r="AU14" s="627"/>
      <c r="AV14" s="627"/>
      <c r="AW14" s="627"/>
      <c r="AX14" s="627"/>
      <c r="AY14" s="627"/>
      <c r="AZ14" s="627"/>
      <c r="BA14" s="627"/>
      <c r="BB14" s="627"/>
      <c r="BC14" s="627"/>
      <c r="BD14" s="627"/>
      <c r="BE14" s="627"/>
      <c r="BF14" s="628"/>
      <c r="BG14" s="629">
        <v>6226</v>
      </c>
      <c r="BH14" s="630"/>
      <c r="BI14" s="630"/>
      <c r="BJ14" s="630"/>
      <c r="BK14" s="630"/>
      <c r="BL14" s="630"/>
      <c r="BM14" s="630"/>
      <c r="BN14" s="631"/>
      <c r="BO14" s="632">
        <v>7</v>
      </c>
      <c r="BP14" s="632"/>
      <c r="BQ14" s="632"/>
      <c r="BR14" s="632"/>
      <c r="BS14" s="633" t="s">
        <v>137</v>
      </c>
      <c r="BT14" s="633"/>
      <c r="BU14" s="633"/>
      <c r="BV14" s="633"/>
      <c r="BW14" s="633"/>
      <c r="BX14" s="633"/>
      <c r="BY14" s="633"/>
      <c r="BZ14" s="633"/>
      <c r="CA14" s="633"/>
      <c r="CB14" s="637"/>
      <c r="CD14" s="644" t="s">
        <v>258</v>
      </c>
      <c r="CE14" s="645"/>
      <c r="CF14" s="645"/>
      <c r="CG14" s="645"/>
      <c r="CH14" s="645"/>
      <c r="CI14" s="645"/>
      <c r="CJ14" s="645"/>
      <c r="CK14" s="645"/>
      <c r="CL14" s="645"/>
      <c r="CM14" s="645"/>
      <c r="CN14" s="645"/>
      <c r="CO14" s="645"/>
      <c r="CP14" s="645"/>
      <c r="CQ14" s="646"/>
      <c r="CR14" s="629">
        <v>83385</v>
      </c>
      <c r="CS14" s="630"/>
      <c r="CT14" s="630"/>
      <c r="CU14" s="630"/>
      <c r="CV14" s="630"/>
      <c r="CW14" s="630"/>
      <c r="CX14" s="630"/>
      <c r="CY14" s="631"/>
      <c r="CZ14" s="632">
        <v>2.9</v>
      </c>
      <c r="DA14" s="632"/>
      <c r="DB14" s="632"/>
      <c r="DC14" s="632"/>
      <c r="DD14" s="638" t="s">
        <v>137</v>
      </c>
      <c r="DE14" s="630"/>
      <c r="DF14" s="630"/>
      <c r="DG14" s="630"/>
      <c r="DH14" s="630"/>
      <c r="DI14" s="630"/>
      <c r="DJ14" s="630"/>
      <c r="DK14" s="630"/>
      <c r="DL14" s="630"/>
      <c r="DM14" s="630"/>
      <c r="DN14" s="630"/>
      <c r="DO14" s="630"/>
      <c r="DP14" s="631"/>
      <c r="DQ14" s="638">
        <v>11328</v>
      </c>
      <c r="DR14" s="630"/>
      <c r="DS14" s="630"/>
      <c r="DT14" s="630"/>
      <c r="DU14" s="630"/>
      <c r="DV14" s="630"/>
      <c r="DW14" s="630"/>
      <c r="DX14" s="630"/>
      <c r="DY14" s="630"/>
      <c r="DZ14" s="630"/>
      <c r="EA14" s="630"/>
      <c r="EB14" s="630"/>
      <c r="EC14" s="639"/>
    </row>
    <row r="15" spans="2:143" ht="11.25" customHeight="1" x14ac:dyDescent="0.15">
      <c r="B15" s="626" t="s">
        <v>259</v>
      </c>
      <c r="C15" s="627"/>
      <c r="D15" s="627"/>
      <c r="E15" s="627"/>
      <c r="F15" s="627"/>
      <c r="G15" s="627"/>
      <c r="H15" s="627"/>
      <c r="I15" s="627"/>
      <c r="J15" s="627"/>
      <c r="K15" s="627"/>
      <c r="L15" s="627"/>
      <c r="M15" s="627"/>
      <c r="N15" s="627"/>
      <c r="O15" s="627"/>
      <c r="P15" s="627"/>
      <c r="Q15" s="628"/>
      <c r="R15" s="629" t="s">
        <v>137</v>
      </c>
      <c r="S15" s="630"/>
      <c r="T15" s="630"/>
      <c r="U15" s="630"/>
      <c r="V15" s="630"/>
      <c r="W15" s="630"/>
      <c r="X15" s="630"/>
      <c r="Y15" s="631"/>
      <c r="Z15" s="632" t="s">
        <v>137</v>
      </c>
      <c r="AA15" s="632"/>
      <c r="AB15" s="632"/>
      <c r="AC15" s="632"/>
      <c r="AD15" s="633" t="s">
        <v>137</v>
      </c>
      <c r="AE15" s="633"/>
      <c r="AF15" s="633"/>
      <c r="AG15" s="633"/>
      <c r="AH15" s="633"/>
      <c r="AI15" s="633"/>
      <c r="AJ15" s="633"/>
      <c r="AK15" s="633"/>
      <c r="AL15" s="634" t="s">
        <v>137</v>
      </c>
      <c r="AM15" s="635"/>
      <c r="AN15" s="635"/>
      <c r="AO15" s="636"/>
      <c r="AP15" s="626" t="s">
        <v>260</v>
      </c>
      <c r="AQ15" s="627"/>
      <c r="AR15" s="627"/>
      <c r="AS15" s="627"/>
      <c r="AT15" s="627"/>
      <c r="AU15" s="627"/>
      <c r="AV15" s="627"/>
      <c r="AW15" s="627"/>
      <c r="AX15" s="627"/>
      <c r="AY15" s="627"/>
      <c r="AZ15" s="627"/>
      <c r="BA15" s="627"/>
      <c r="BB15" s="627"/>
      <c r="BC15" s="627"/>
      <c r="BD15" s="627"/>
      <c r="BE15" s="627"/>
      <c r="BF15" s="628"/>
      <c r="BG15" s="629">
        <v>6410</v>
      </c>
      <c r="BH15" s="630"/>
      <c r="BI15" s="630"/>
      <c r="BJ15" s="630"/>
      <c r="BK15" s="630"/>
      <c r="BL15" s="630"/>
      <c r="BM15" s="630"/>
      <c r="BN15" s="631"/>
      <c r="BO15" s="632">
        <v>7.3</v>
      </c>
      <c r="BP15" s="632"/>
      <c r="BQ15" s="632"/>
      <c r="BR15" s="632"/>
      <c r="BS15" s="633" t="s">
        <v>137</v>
      </c>
      <c r="BT15" s="633"/>
      <c r="BU15" s="633"/>
      <c r="BV15" s="633"/>
      <c r="BW15" s="633"/>
      <c r="BX15" s="633"/>
      <c r="BY15" s="633"/>
      <c r="BZ15" s="633"/>
      <c r="CA15" s="633"/>
      <c r="CB15" s="637"/>
      <c r="CD15" s="644" t="s">
        <v>261</v>
      </c>
      <c r="CE15" s="645"/>
      <c r="CF15" s="645"/>
      <c r="CG15" s="645"/>
      <c r="CH15" s="645"/>
      <c r="CI15" s="645"/>
      <c r="CJ15" s="645"/>
      <c r="CK15" s="645"/>
      <c r="CL15" s="645"/>
      <c r="CM15" s="645"/>
      <c r="CN15" s="645"/>
      <c r="CO15" s="645"/>
      <c r="CP15" s="645"/>
      <c r="CQ15" s="646"/>
      <c r="CR15" s="629">
        <v>276179</v>
      </c>
      <c r="CS15" s="630"/>
      <c r="CT15" s="630"/>
      <c r="CU15" s="630"/>
      <c r="CV15" s="630"/>
      <c r="CW15" s="630"/>
      <c r="CX15" s="630"/>
      <c r="CY15" s="631"/>
      <c r="CZ15" s="632">
        <v>9.5</v>
      </c>
      <c r="DA15" s="632"/>
      <c r="DB15" s="632"/>
      <c r="DC15" s="632"/>
      <c r="DD15" s="638">
        <v>10899</v>
      </c>
      <c r="DE15" s="630"/>
      <c r="DF15" s="630"/>
      <c r="DG15" s="630"/>
      <c r="DH15" s="630"/>
      <c r="DI15" s="630"/>
      <c r="DJ15" s="630"/>
      <c r="DK15" s="630"/>
      <c r="DL15" s="630"/>
      <c r="DM15" s="630"/>
      <c r="DN15" s="630"/>
      <c r="DO15" s="630"/>
      <c r="DP15" s="631"/>
      <c r="DQ15" s="638">
        <v>207097</v>
      </c>
      <c r="DR15" s="630"/>
      <c r="DS15" s="630"/>
      <c r="DT15" s="630"/>
      <c r="DU15" s="630"/>
      <c r="DV15" s="630"/>
      <c r="DW15" s="630"/>
      <c r="DX15" s="630"/>
      <c r="DY15" s="630"/>
      <c r="DZ15" s="630"/>
      <c r="EA15" s="630"/>
      <c r="EB15" s="630"/>
      <c r="EC15" s="639"/>
    </row>
    <row r="16" spans="2:143" ht="11.25" customHeight="1" x14ac:dyDescent="0.15">
      <c r="B16" s="626" t="s">
        <v>262</v>
      </c>
      <c r="C16" s="627"/>
      <c r="D16" s="627"/>
      <c r="E16" s="627"/>
      <c r="F16" s="627"/>
      <c r="G16" s="627"/>
      <c r="H16" s="627"/>
      <c r="I16" s="627"/>
      <c r="J16" s="627"/>
      <c r="K16" s="627"/>
      <c r="L16" s="627"/>
      <c r="M16" s="627"/>
      <c r="N16" s="627"/>
      <c r="O16" s="627"/>
      <c r="P16" s="627"/>
      <c r="Q16" s="628"/>
      <c r="R16" s="629">
        <v>1140</v>
      </c>
      <c r="S16" s="630"/>
      <c r="T16" s="630"/>
      <c r="U16" s="630"/>
      <c r="V16" s="630"/>
      <c r="W16" s="630"/>
      <c r="X16" s="630"/>
      <c r="Y16" s="631"/>
      <c r="Z16" s="632">
        <v>0</v>
      </c>
      <c r="AA16" s="632"/>
      <c r="AB16" s="632"/>
      <c r="AC16" s="632"/>
      <c r="AD16" s="633">
        <v>1140</v>
      </c>
      <c r="AE16" s="633"/>
      <c r="AF16" s="633"/>
      <c r="AG16" s="633"/>
      <c r="AH16" s="633"/>
      <c r="AI16" s="633"/>
      <c r="AJ16" s="633"/>
      <c r="AK16" s="633"/>
      <c r="AL16" s="634">
        <v>0.1</v>
      </c>
      <c r="AM16" s="635"/>
      <c r="AN16" s="635"/>
      <c r="AO16" s="636"/>
      <c r="AP16" s="626" t="s">
        <v>263</v>
      </c>
      <c r="AQ16" s="627"/>
      <c r="AR16" s="627"/>
      <c r="AS16" s="627"/>
      <c r="AT16" s="627"/>
      <c r="AU16" s="627"/>
      <c r="AV16" s="627"/>
      <c r="AW16" s="627"/>
      <c r="AX16" s="627"/>
      <c r="AY16" s="627"/>
      <c r="AZ16" s="627"/>
      <c r="BA16" s="627"/>
      <c r="BB16" s="627"/>
      <c r="BC16" s="627"/>
      <c r="BD16" s="627"/>
      <c r="BE16" s="627"/>
      <c r="BF16" s="628"/>
      <c r="BG16" s="629" t="s">
        <v>137</v>
      </c>
      <c r="BH16" s="630"/>
      <c r="BI16" s="630"/>
      <c r="BJ16" s="630"/>
      <c r="BK16" s="630"/>
      <c r="BL16" s="630"/>
      <c r="BM16" s="630"/>
      <c r="BN16" s="631"/>
      <c r="BO16" s="632" t="s">
        <v>137</v>
      </c>
      <c r="BP16" s="632"/>
      <c r="BQ16" s="632"/>
      <c r="BR16" s="632"/>
      <c r="BS16" s="633" t="s">
        <v>137</v>
      </c>
      <c r="BT16" s="633"/>
      <c r="BU16" s="633"/>
      <c r="BV16" s="633"/>
      <c r="BW16" s="633"/>
      <c r="BX16" s="633"/>
      <c r="BY16" s="633"/>
      <c r="BZ16" s="633"/>
      <c r="CA16" s="633"/>
      <c r="CB16" s="637"/>
      <c r="CD16" s="644" t="s">
        <v>264</v>
      </c>
      <c r="CE16" s="645"/>
      <c r="CF16" s="645"/>
      <c r="CG16" s="645"/>
      <c r="CH16" s="645"/>
      <c r="CI16" s="645"/>
      <c r="CJ16" s="645"/>
      <c r="CK16" s="645"/>
      <c r="CL16" s="645"/>
      <c r="CM16" s="645"/>
      <c r="CN16" s="645"/>
      <c r="CO16" s="645"/>
      <c r="CP16" s="645"/>
      <c r="CQ16" s="646"/>
      <c r="CR16" s="629">
        <v>68849</v>
      </c>
      <c r="CS16" s="630"/>
      <c r="CT16" s="630"/>
      <c r="CU16" s="630"/>
      <c r="CV16" s="630"/>
      <c r="CW16" s="630"/>
      <c r="CX16" s="630"/>
      <c r="CY16" s="631"/>
      <c r="CZ16" s="632">
        <v>2.4</v>
      </c>
      <c r="DA16" s="632"/>
      <c r="DB16" s="632"/>
      <c r="DC16" s="632"/>
      <c r="DD16" s="638" t="s">
        <v>137</v>
      </c>
      <c r="DE16" s="630"/>
      <c r="DF16" s="630"/>
      <c r="DG16" s="630"/>
      <c r="DH16" s="630"/>
      <c r="DI16" s="630"/>
      <c r="DJ16" s="630"/>
      <c r="DK16" s="630"/>
      <c r="DL16" s="630"/>
      <c r="DM16" s="630"/>
      <c r="DN16" s="630"/>
      <c r="DO16" s="630"/>
      <c r="DP16" s="631"/>
      <c r="DQ16" s="638">
        <v>33423</v>
      </c>
      <c r="DR16" s="630"/>
      <c r="DS16" s="630"/>
      <c r="DT16" s="630"/>
      <c r="DU16" s="630"/>
      <c r="DV16" s="630"/>
      <c r="DW16" s="630"/>
      <c r="DX16" s="630"/>
      <c r="DY16" s="630"/>
      <c r="DZ16" s="630"/>
      <c r="EA16" s="630"/>
      <c r="EB16" s="630"/>
      <c r="EC16" s="639"/>
    </row>
    <row r="17" spans="2:133" ht="11.25" customHeight="1" x14ac:dyDescent="0.15">
      <c r="B17" s="626" t="s">
        <v>265</v>
      </c>
      <c r="C17" s="627"/>
      <c r="D17" s="627"/>
      <c r="E17" s="627"/>
      <c r="F17" s="627"/>
      <c r="G17" s="627"/>
      <c r="H17" s="627"/>
      <c r="I17" s="627"/>
      <c r="J17" s="627"/>
      <c r="K17" s="627"/>
      <c r="L17" s="627"/>
      <c r="M17" s="627"/>
      <c r="N17" s="627"/>
      <c r="O17" s="627"/>
      <c r="P17" s="627"/>
      <c r="Q17" s="628"/>
      <c r="R17" s="629">
        <v>656</v>
      </c>
      <c r="S17" s="630"/>
      <c r="T17" s="630"/>
      <c r="U17" s="630"/>
      <c r="V17" s="630"/>
      <c r="W17" s="630"/>
      <c r="X17" s="630"/>
      <c r="Y17" s="631"/>
      <c r="Z17" s="632">
        <v>0</v>
      </c>
      <c r="AA17" s="632"/>
      <c r="AB17" s="632"/>
      <c r="AC17" s="632"/>
      <c r="AD17" s="633">
        <v>656</v>
      </c>
      <c r="AE17" s="633"/>
      <c r="AF17" s="633"/>
      <c r="AG17" s="633"/>
      <c r="AH17" s="633"/>
      <c r="AI17" s="633"/>
      <c r="AJ17" s="633"/>
      <c r="AK17" s="633"/>
      <c r="AL17" s="634">
        <v>0.1</v>
      </c>
      <c r="AM17" s="635"/>
      <c r="AN17" s="635"/>
      <c r="AO17" s="636"/>
      <c r="AP17" s="626" t="s">
        <v>266</v>
      </c>
      <c r="AQ17" s="627"/>
      <c r="AR17" s="627"/>
      <c r="AS17" s="627"/>
      <c r="AT17" s="627"/>
      <c r="AU17" s="627"/>
      <c r="AV17" s="627"/>
      <c r="AW17" s="627"/>
      <c r="AX17" s="627"/>
      <c r="AY17" s="627"/>
      <c r="AZ17" s="627"/>
      <c r="BA17" s="627"/>
      <c r="BB17" s="627"/>
      <c r="BC17" s="627"/>
      <c r="BD17" s="627"/>
      <c r="BE17" s="627"/>
      <c r="BF17" s="628"/>
      <c r="BG17" s="629" t="s">
        <v>137</v>
      </c>
      <c r="BH17" s="630"/>
      <c r="BI17" s="630"/>
      <c r="BJ17" s="630"/>
      <c r="BK17" s="630"/>
      <c r="BL17" s="630"/>
      <c r="BM17" s="630"/>
      <c r="BN17" s="631"/>
      <c r="BO17" s="632" t="s">
        <v>137</v>
      </c>
      <c r="BP17" s="632"/>
      <c r="BQ17" s="632"/>
      <c r="BR17" s="632"/>
      <c r="BS17" s="633" t="s">
        <v>137</v>
      </c>
      <c r="BT17" s="633"/>
      <c r="BU17" s="633"/>
      <c r="BV17" s="633"/>
      <c r="BW17" s="633"/>
      <c r="BX17" s="633"/>
      <c r="BY17" s="633"/>
      <c r="BZ17" s="633"/>
      <c r="CA17" s="633"/>
      <c r="CB17" s="637"/>
      <c r="CD17" s="644" t="s">
        <v>267</v>
      </c>
      <c r="CE17" s="645"/>
      <c r="CF17" s="645"/>
      <c r="CG17" s="645"/>
      <c r="CH17" s="645"/>
      <c r="CI17" s="645"/>
      <c r="CJ17" s="645"/>
      <c r="CK17" s="645"/>
      <c r="CL17" s="645"/>
      <c r="CM17" s="645"/>
      <c r="CN17" s="645"/>
      <c r="CO17" s="645"/>
      <c r="CP17" s="645"/>
      <c r="CQ17" s="646"/>
      <c r="CR17" s="629">
        <v>269567</v>
      </c>
      <c r="CS17" s="630"/>
      <c r="CT17" s="630"/>
      <c r="CU17" s="630"/>
      <c r="CV17" s="630"/>
      <c r="CW17" s="630"/>
      <c r="CX17" s="630"/>
      <c r="CY17" s="631"/>
      <c r="CZ17" s="632">
        <v>9.3000000000000007</v>
      </c>
      <c r="DA17" s="632"/>
      <c r="DB17" s="632"/>
      <c r="DC17" s="632"/>
      <c r="DD17" s="638" t="s">
        <v>137</v>
      </c>
      <c r="DE17" s="630"/>
      <c r="DF17" s="630"/>
      <c r="DG17" s="630"/>
      <c r="DH17" s="630"/>
      <c r="DI17" s="630"/>
      <c r="DJ17" s="630"/>
      <c r="DK17" s="630"/>
      <c r="DL17" s="630"/>
      <c r="DM17" s="630"/>
      <c r="DN17" s="630"/>
      <c r="DO17" s="630"/>
      <c r="DP17" s="631"/>
      <c r="DQ17" s="638">
        <v>232820</v>
      </c>
      <c r="DR17" s="630"/>
      <c r="DS17" s="630"/>
      <c r="DT17" s="630"/>
      <c r="DU17" s="630"/>
      <c r="DV17" s="630"/>
      <c r="DW17" s="630"/>
      <c r="DX17" s="630"/>
      <c r="DY17" s="630"/>
      <c r="DZ17" s="630"/>
      <c r="EA17" s="630"/>
      <c r="EB17" s="630"/>
      <c r="EC17" s="639"/>
    </row>
    <row r="18" spans="2:133" ht="11.25" customHeight="1" x14ac:dyDescent="0.15">
      <c r="B18" s="626" t="s">
        <v>268</v>
      </c>
      <c r="C18" s="627"/>
      <c r="D18" s="627"/>
      <c r="E18" s="627"/>
      <c r="F18" s="627"/>
      <c r="G18" s="627"/>
      <c r="H18" s="627"/>
      <c r="I18" s="627"/>
      <c r="J18" s="627"/>
      <c r="K18" s="627"/>
      <c r="L18" s="627"/>
      <c r="M18" s="627"/>
      <c r="N18" s="627"/>
      <c r="O18" s="627"/>
      <c r="P18" s="627"/>
      <c r="Q18" s="628"/>
      <c r="R18" s="629">
        <v>430</v>
      </c>
      <c r="S18" s="630"/>
      <c r="T18" s="630"/>
      <c r="U18" s="630"/>
      <c r="V18" s="630"/>
      <c r="W18" s="630"/>
      <c r="X18" s="630"/>
      <c r="Y18" s="631"/>
      <c r="Z18" s="632">
        <v>0</v>
      </c>
      <c r="AA18" s="632"/>
      <c r="AB18" s="632"/>
      <c r="AC18" s="632"/>
      <c r="AD18" s="633">
        <v>430</v>
      </c>
      <c r="AE18" s="633"/>
      <c r="AF18" s="633"/>
      <c r="AG18" s="633"/>
      <c r="AH18" s="633"/>
      <c r="AI18" s="633"/>
      <c r="AJ18" s="633"/>
      <c r="AK18" s="633"/>
      <c r="AL18" s="634">
        <v>0</v>
      </c>
      <c r="AM18" s="635"/>
      <c r="AN18" s="635"/>
      <c r="AO18" s="636"/>
      <c r="AP18" s="626" t="s">
        <v>269</v>
      </c>
      <c r="AQ18" s="627"/>
      <c r="AR18" s="627"/>
      <c r="AS18" s="627"/>
      <c r="AT18" s="627"/>
      <c r="AU18" s="627"/>
      <c r="AV18" s="627"/>
      <c r="AW18" s="627"/>
      <c r="AX18" s="627"/>
      <c r="AY18" s="627"/>
      <c r="AZ18" s="627"/>
      <c r="BA18" s="627"/>
      <c r="BB18" s="627"/>
      <c r="BC18" s="627"/>
      <c r="BD18" s="627"/>
      <c r="BE18" s="627"/>
      <c r="BF18" s="628"/>
      <c r="BG18" s="629" t="s">
        <v>137</v>
      </c>
      <c r="BH18" s="630"/>
      <c r="BI18" s="630"/>
      <c r="BJ18" s="630"/>
      <c r="BK18" s="630"/>
      <c r="BL18" s="630"/>
      <c r="BM18" s="630"/>
      <c r="BN18" s="631"/>
      <c r="BO18" s="632" t="s">
        <v>137</v>
      </c>
      <c r="BP18" s="632"/>
      <c r="BQ18" s="632"/>
      <c r="BR18" s="632"/>
      <c r="BS18" s="633" t="s">
        <v>137</v>
      </c>
      <c r="BT18" s="633"/>
      <c r="BU18" s="633"/>
      <c r="BV18" s="633"/>
      <c r="BW18" s="633"/>
      <c r="BX18" s="633"/>
      <c r="BY18" s="633"/>
      <c r="BZ18" s="633"/>
      <c r="CA18" s="633"/>
      <c r="CB18" s="637"/>
      <c r="CD18" s="644" t="s">
        <v>270</v>
      </c>
      <c r="CE18" s="645"/>
      <c r="CF18" s="645"/>
      <c r="CG18" s="645"/>
      <c r="CH18" s="645"/>
      <c r="CI18" s="645"/>
      <c r="CJ18" s="645"/>
      <c r="CK18" s="645"/>
      <c r="CL18" s="645"/>
      <c r="CM18" s="645"/>
      <c r="CN18" s="645"/>
      <c r="CO18" s="645"/>
      <c r="CP18" s="645"/>
      <c r="CQ18" s="646"/>
      <c r="CR18" s="629">
        <v>39153</v>
      </c>
      <c r="CS18" s="630"/>
      <c r="CT18" s="630"/>
      <c r="CU18" s="630"/>
      <c r="CV18" s="630"/>
      <c r="CW18" s="630"/>
      <c r="CX18" s="630"/>
      <c r="CY18" s="631"/>
      <c r="CZ18" s="632">
        <v>1.3</v>
      </c>
      <c r="DA18" s="632"/>
      <c r="DB18" s="632"/>
      <c r="DC18" s="632"/>
      <c r="DD18" s="638" t="s">
        <v>137</v>
      </c>
      <c r="DE18" s="630"/>
      <c r="DF18" s="630"/>
      <c r="DG18" s="630"/>
      <c r="DH18" s="630"/>
      <c r="DI18" s="630"/>
      <c r="DJ18" s="630"/>
      <c r="DK18" s="630"/>
      <c r="DL18" s="630"/>
      <c r="DM18" s="630"/>
      <c r="DN18" s="630"/>
      <c r="DO18" s="630"/>
      <c r="DP18" s="631"/>
      <c r="DQ18" s="638">
        <v>39153</v>
      </c>
      <c r="DR18" s="630"/>
      <c r="DS18" s="630"/>
      <c r="DT18" s="630"/>
      <c r="DU18" s="630"/>
      <c r="DV18" s="630"/>
      <c r="DW18" s="630"/>
      <c r="DX18" s="630"/>
      <c r="DY18" s="630"/>
      <c r="DZ18" s="630"/>
      <c r="EA18" s="630"/>
      <c r="EB18" s="630"/>
      <c r="EC18" s="639"/>
    </row>
    <row r="19" spans="2:133" ht="11.25" customHeight="1" x14ac:dyDescent="0.15">
      <c r="B19" s="626" t="s">
        <v>271</v>
      </c>
      <c r="C19" s="627"/>
      <c r="D19" s="627"/>
      <c r="E19" s="627"/>
      <c r="F19" s="627"/>
      <c r="G19" s="627"/>
      <c r="H19" s="627"/>
      <c r="I19" s="627"/>
      <c r="J19" s="627"/>
      <c r="K19" s="627"/>
      <c r="L19" s="627"/>
      <c r="M19" s="627"/>
      <c r="N19" s="627"/>
      <c r="O19" s="627"/>
      <c r="P19" s="627"/>
      <c r="Q19" s="628"/>
      <c r="R19" s="629" t="s">
        <v>137</v>
      </c>
      <c r="S19" s="630"/>
      <c r="T19" s="630"/>
      <c r="U19" s="630"/>
      <c r="V19" s="630"/>
      <c r="W19" s="630"/>
      <c r="X19" s="630"/>
      <c r="Y19" s="631"/>
      <c r="Z19" s="632" t="s">
        <v>137</v>
      </c>
      <c r="AA19" s="632"/>
      <c r="AB19" s="632"/>
      <c r="AC19" s="632"/>
      <c r="AD19" s="633" t="s">
        <v>137</v>
      </c>
      <c r="AE19" s="633"/>
      <c r="AF19" s="633"/>
      <c r="AG19" s="633"/>
      <c r="AH19" s="633"/>
      <c r="AI19" s="633"/>
      <c r="AJ19" s="633"/>
      <c r="AK19" s="633"/>
      <c r="AL19" s="634" t="s">
        <v>137</v>
      </c>
      <c r="AM19" s="635"/>
      <c r="AN19" s="635"/>
      <c r="AO19" s="636"/>
      <c r="AP19" s="626" t="s">
        <v>272</v>
      </c>
      <c r="AQ19" s="627"/>
      <c r="AR19" s="627"/>
      <c r="AS19" s="627"/>
      <c r="AT19" s="627"/>
      <c r="AU19" s="627"/>
      <c r="AV19" s="627"/>
      <c r="AW19" s="627"/>
      <c r="AX19" s="627"/>
      <c r="AY19" s="627"/>
      <c r="AZ19" s="627"/>
      <c r="BA19" s="627"/>
      <c r="BB19" s="627"/>
      <c r="BC19" s="627"/>
      <c r="BD19" s="627"/>
      <c r="BE19" s="627"/>
      <c r="BF19" s="628"/>
      <c r="BG19" s="629">
        <v>2299</v>
      </c>
      <c r="BH19" s="630"/>
      <c r="BI19" s="630"/>
      <c r="BJ19" s="630"/>
      <c r="BK19" s="630"/>
      <c r="BL19" s="630"/>
      <c r="BM19" s="630"/>
      <c r="BN19" s="631"/>
      <c r="BO19" s="632">
        <v>2.6</v>
      </c>
      <c r="BP19" s="632"/>
      <c r="BQ19" s="632"/>
      <c r="BR19" s="632"/>
      <c r="BS19" s="633" t="s">
        <v>137</v>
      </c>
      <c r="BT19" s="633"/>
      <c r="BU19" s="633"/>
      <c r="BV19" s="633"/>
      <c r="BW19" s="633"/>
      <c r="BX19" s="633"/>
      <c r="BY19" s="633"/>
      <c r="BZ19" s="633"/>
      <c r="CA19" s="633"/>
      <c r="CB19" s="637"/>
      <c r="CD19" s="644" t="s">
        <v>273</v>
      </c>
      <c r="CE19" s="645"/>
      <c r="CF19" s="645"/>
      <c r="CG19" s="645"/>
      <c r="CH19" s="645"/>
      <c r="CI19" s="645"/>
      <c r="CJ19" s="645"/>
      <c r="CK19" s="645"/>
      <c r="CL19" s="645"/>
      <c r="CM19" s="645"/>
      <c r="CN19" s="645"/>
      <c r="CO19" s="645"/>
      <c r="CP19" s="645"/>
      <c r="CQ19" s="646"/>
      <c r="CR19" s="629" t="s">
        <v>137</v>
      </c>
      <c r="CS19" s="630"/>
      <c r="CT19" s="630"/>
      <c r="CU19" s="630"/>
      <c r="CV19" s="630"/>
      <c r="CW19" s="630"/>
      <c r="CX19" s="630"/>
      <c r="CY19" s="631"/>
      <c r="CZ19" s="632" t="s">
        <v>137</v>
      </c>
      <c r="DA19" s="632"/>
      <c r="DB19" s="632"/>
      <c r="DC19" s="632"/>
      <c r="DD19" s="638" t="s">
        <v>137</v>
      </c>
      <c r="DE19" s="630"/>
      <c r="DF19" s="630"/>
      <c r="DG19" s="630"/>
      <c r="DH19" s="630"/>
      <c r="DI19" s="630"/>
      <c r="DJ19" s="630"/>
      <c r="DK19" s="630"/>
      <c r="DL19" s="630"/>
      <c r="DM19" s="630"/>
      <c r="DN19" s="630"/>
      <c r="DO19" s="630"/>
      <c r="DP19" s="631"/>
      <c r="DQ19" s="638" t="s">
        <v>137</v>
      </c>
      <c r="DR19" s="630"/>
      <c r="DS19" s="630"/>
      <c r="DT19" s="630"/>
      <c r="DU19" s="630"/>
      <c r="DV19" s="630"/>
      <c r="DW19" s="630"/>
      <c r="DX19" s="630"/>
      <c r="DY19" s="630"/>
      <c r="DZ19" s="630"/>
      <c r="EA19" s="630"/>
      <c r="EB19" s="630"/>
      <c r="EC19" s="639"/>
    </row>
    <row r="20" spans="2:133" ht="11.25" customHeight="1" x14ac:dyDescent="0.15">
      <c r="B20" s="626" t="s">
        <v>274</v>
      </c>
      <c r="C20" s="627"/>
      <c r="D20" s="627"/>
      <c r="E20" s="627"/>
      <c r="F20" s="627"/>
      <c r="G20" s="627"/>
      <c r="H20" s="627"/>
      <c r="I20" s="627"/>
      <c r="J20" s="627"/>
      <c r="K20" s="627"/>
      <c r="L20" s="627"/>
      <c r="M20" s="627"/>
      <c r="N20" s="627"/>
      <c r="O20" s="627"/>
      <c r="P20" s="627"/>
      <c r="Q20" s="628"/>
      <c r="R20" s="629">
        <v>389</v>
      </c>
      <c r="S20" s="630"/>
      <c r="T20" s="630"/>
      <c r="U20" s="630"/>
      <c r="V20" s="630"/>
      <c r="W20" s="630"/>
      <c r="X20" s="630"/>
      <c r="Y20" s="631"/>
      <c r="Z20" s="632">
        <v>0</v>
      </c>
      <c r="AA20" s="632"/>
      <c r="AB20" s="632"/>
      <c r="AC20" s="632"/>
      <c r="AD20" s="633">
        <v>389</v>
      </c>
      <c r="AE20" s="633"/>
      <c r="AF20" s="633"/>
      <c r="AG20" s="633"/>
      <c r="AH20" s="633"/>
      <c r="AI20" s="633"/>
      <c r="AJ20" s="633"/>
      <c r="AK20" s="633"/>
      <c r="AL20" s="634">
        <v>0</v>
      </c>
      <c r="AM20" s="635"/>
      <c r="AN20" s="635"/>
      <c r="AO20" s="636"/>
      <c r="AP20" s="626" t="s">
        <v>275</v>
      </c>
      <c r="AQ20" s="627"/>
      <c r="AR20" s="627"/>
      <c r="AS20" s="627"/>
      <c r="AT20" s="627"/>
      <c r="AU20" s="627"/>
      <c r="AV20" s="627"/>
      <c r="AW20" s="627"/>
      <c r="AX20" s="627"/>
      <c r="AY20" s="627"/>
      <c r="AZ20" s="627"/>
      <c r="BA20" s="627"/>
      <c r="BB20" s="627"/>
      <c r="BC20" s="627"/>
      <c r="BD20" s="627"/>
      <c r="BE20" s="627"/>
      <c r="BF20" s="628"/>
      <c r="BG20" s="629" t="s">
        <v>137</v>
      </c>
      <c r="BH20" s="630"/>
      <c r="BI20" s="630"/>
      <c r="BJ20" s="630"/>
      <c r="BK20" s="630"/>
      <c r="BL20" s="630"/>
      <c r="BM20" s="630"/>
      <c r="BN20" s="631"/>
      <c r="BO20" s="632" t="s">
        <v>137</v>
      </c>
      <c r="BP20" s="632"/>
      <c r="BQ20" s="632"/>
      <c r="BR20" s="632"/>
      <c r="BS20" s="633" t="s">
        <v>137</v>
      </c>
      <c r="BT20" s="633"/>
      <c r="BU20" s="633"/>
      <c r="BV20" s="633"/>
      <c r="BW20" s="633"/>
      <c r="BX20" s="633"/>
      <c r="BY20" s="633"/>
      <c r="BZ20" s="633"/>
      <c r="CA20" s="633"/>
      <c r="CB20" s="637"/>
      <c r="CD20" s="644" t="s">
        <v>276</v>
      </c>
      <c r="CE20" s="645"/>
      <c r="CF20" s="645"/>
      <c r="CG20" s="645"/>
      <c r="CH20" s="645"/>
      <c r="CI20" s="645"/>
      <c r="CJ20" s="645"/>
      <c r="CK20" s="645"/>
      <c r="CL20" s="645"/>
      <c r="CM20" s="645"/>
      <c r="CN20" s="645"/>
      <c r="CO20" s="645"/>
      <c r="CP20" s="645"/>
      <c r="CQ20" s="646"/>
      <c r="CR20" s="629">
        <v>2909036</v>
      </c>
      <c r="CS20" s="630"/>
      <c r="CT20" s="630"/>
      <c r="CU20" s="630"/>
      <c r="CV20" s="630"/>
      <c r="CW20" s="630"/>
      <c r="CX20" s="630"/>
      <c r="CY20" s="631"/>
      <c r="CZ20" s="632">
        <v>100</v>
      </c>
      <c r="DA20" s="632"/>
      <c r="DB20" s="632"/>
      <c r="DC20" s="632"/>
      <c r="DD20" s="638">
        <v>575043</v>
      </c>
      <c r="DE20" s="630"/>
      <c r="DF20" s="630"/>
      <c r="DG20" s="630"/>
      <c r="DH20" s="630"/>
      <c r="DI20" s="630"/>
      <c r="DJ20" s="630"/>
      <c r="DK20" s="630"/>
      <c r="DL20" s="630"/>
      <c r="DM20" s="630"/>
      <c r="DN20" s="630"/>
      <c r="DO20" s="630"/>
      <c r="DP20" s="631"/>
      <c r="DQ20" s="638">
        <v>1797208</v>
      </c>
      <c r="DR20" s="630"/>
      <c r="DS20" s="630"/>
      <c r="DT20" s="630"/>
      <c r="DU20" s="630"/>
      <c r="DV20" s="630"/>
      <c r="DW20" s="630"/>
      <c r="DX20" s="630"/>
      <c r="DY20" s="630"/>
      <c r="DZ20" s="630"/>
      <c r="EA20" s="630"/>
      <c r="EB20" s="630"/>
      <c r="EC20" s="639"/>
    </row>
    <row r="21" spans="2:133" ht="11.25" customHeight="1" x14ac:dyDescent="0.15">
      <c r="B21" s="626" t="s">
        <v>277</v>
      </c>
      <c r="C21" s="627"/>
      <c r="D21" s="627"/>
      <c r="E21" s="627"/>
      <c r="F21" s="627"/>
      <c r="G21" s="627"/>
      <c r="H21" s="627"/>
      <c r="I21" s="627"/>
      <c r="J21" s="627"/>
      <c r="K21" s="627"/>
      <c r="L21" s="627"/>
      <c r="M21" s="627"/>
      <c r="N21" s="627"/>
      <c r="O21" s="627"/>
      <c r="P21" s="627"/>
      <c r="Q21" s="628"/>
      <c r="R21" s="629">
        <v>41</v>
      </c>
      <c r="S21" s="630"/>
      <c r="T21" s="630"/>
      <c r="U21" s="630"/>
      <c r="V21" s="630"/>
      <c r="W21" s="630"/>
      <c r="X21" s="630"/>
      <c r="Y21" s="631"/>
      <c r="Z21" s="632">
        <v>0</v>
      </c>
      <c r="AA21" s="632"/>
      <c r="AB21" s="632"/>
      <c r="AC21" s="632"/>
      <c r="AD21" s="633">
        <v>41</v>
      </c>
      <c r="AE21" s="633"/>
      <c r="AF21" s="633"/>
      <c r="AG21" s="633"/>
      <c r="AH21" s="633"/>
      <c r="AI21" s="633"/>
      <c r="AJ21" s="633"/>
      <c r="AK21" s="633"/>
      <c r="AL21" s="634">
        <v>0</v>
      </c>
      <c r="AM21" s="635"/>
      <c r="AN21" s="635"/>
      <c r="AO21" s="636"/>
      <c r="AP21" s="648" t="s">
        <v>278</v>
      </c>
      <c r="AQ21" s="649"/>
      <c r="AR21" s="649"/>
      <c r="AS21" s="649"/>
      <c r="AT21" s="649"/>
      <c r="AU21" s="649"/>
      <c r="AV21" s="649"/>
      <c r="AW21" s="649"/>
      <c r="AX21" s="649"/>
      <c r="AY21" s="649"/>
      <c r="AZ21" s="649"/>
      <c r="BA21" s="649"/>
      <c r="BB21" s="649"/>
      <c r="BC21" s="649"/>
      <c r="BD21" s="649"/>
      <c r="BE21" s="649"/>
      <c r="BF21" s="650"/>
      <c r="BG21" s="629" t="s">
        <v>137</v>
      </c>
      <c r="BH21" s="630"/>
      <c r="BI21" s="630"/>
      <c r="BJ21" s="630"/>
      <c r="BK21" s="630"/>
      <c r="BL21" s="630"/>
      <c r="BM21" s="630"/>
      <c r="BN21" s="631"/>
      <c r="BO21" s="632" t="s">
        <v>137</v>
      </c>
      <c r="BP21" s="632"/>
      <c r="BQ21" s="632"/>
      <c r="BR21" s="632"/>
      <c r="BS21" s="633" t="s">
        <v>137</v>
      </c>
      <c r="BT21" s="633"/>
      <c r="BU21" s="633"/>
      <c r="BV21" s="633"/>
      <c r="BW21" s="633"/>
      <c r="BX21" s="633"/>
      <c r="BY21" s="633"/>
      <c r="BZ21" s="633"/>
      <c r="CA21" s="633"/>
      <c r="CB21" s="637"/>
      <c r="CD21" s="657"/>
      <c r="CE21" s="658"/>
      <c r="CF21" s="658"/>
      <c r="CG21" s="658"/>
      <c r="CH21" s="658"/>
      <c r="CI21" s="658"/>
      <c r="CJ21" s="658"/>
      <c r="CK21" s="658"/>
      <c r="CL21" s="658"/>
      <c r="CM21" s="658"/>
      <c r="CN21" s="658"/>
      <c r="CO21" s="658"/>
      <c r="CP21" s="658"/>
      <c r="CQ21" s="659"/>
      <c r="CR21" s="660"/>
      <c r="CS21" s="652"/>
      <c r="CT21" s="652"/>
      <c r="CU21" s="652"/>
      <c r="CV21" s="652"/>
      <c r="CW21" s="652"/>
      <c r="CX21" s="652"/>
      <c r="CY21" s="661"/>
      <c r="CZ21" s="662"/>
      <c r="DA21" s="662"/>
      <c r="DB21" s="662"/>
      <c r="DC21" s="662"/>
      <c r="DD21" s="651"/>
      <c r="DE21" s="652"/>
      <c r="DF21" s="652"/>
      <c r="DG21" s="652"/>
      <c r="DH21" s="652"/>
      <c r="DI21" s="652"/>
      <c r="DJ21" s="652"/>
      <c r="DK21" s="652"/>
      <c r="DL21" s="652"/>
      <c r="DM21" s="652"/>
      <c r="DN21" s="652"/>
      <c r="DO21" s="652"/>
      <c r="DP21" s="661"/>
      <c r="DQ21" s="651"/>
      <c r="DR21" s="652"/>
      <c r="DS21" s="652"/>
      <c r="DT21" s="652"/>
      <c r="DU21" s="652"/>
      <c r="DV21" s="652"/>
      <c r="DW21" s="652"/>
      <c r="DX21" s="652"/>
      <c r="DY21" s="652"/>
      <c r="DZ21" s="652"/>
      <c r="EA21" s="652"/>
      <c r="EB21" s="652"/>
      <c r="EC21" s="653"/>
    </row>
    <row r="22" spans="2:133" ht="11.25" customHeight="1" x14ac:dyDescent="0.15">
      <c r="B22" s="654" t="s">
        <v>279</v>
      </c>
      <c r="C22" s="655"/>
      <c r="D22" s="655"/>
      <c r="E22" s="655"/>
      <c r="F22" s="655"/>
      <c r="G22" s="655"/>
      <c r="H22" s="655"/>
      <c r="I22" s="655"/>
      <c r="J22" s="655"/>
      <c r="K22" s="655"/>
      <c r="L22" s="655"/>
      <c r="M22" s="655"/>
      <c r="N22" s="655"/>
      <c r="O22" s="655"/>
      <c r="P22" s="655"/>
      <c r="Q22" s="656"/>
      <c r="R22" s="629" t="s">
        <v>137</v>
      </c>
      <c r="S22" s="630"/>
      <c r="T22" s="630"/>
      <c r="U22" s="630"/>
      <c r="V22" s="630"/>
      <c r="W22" s="630"/>
      <c r="X22" s="630"/>
      <c r="Y22" s="631"/>
      <c r="Z22" s="632" t="s">
        <v>137</v>
      </c>
      <c r="AA22" s="632"/>
      <c r="AB22" s="632"/>
      <c r="AC22" s="632"/>
      <c r="AD22" s="633">
        <v>0</v>
      </c>
      <c r="AE22" s="633"/>
      <c r="AF22" s="633"/>
      <c r="AG22" s="633"/>
      <c r="AH22" s="633"/>
      <c r="AI22" s="633"/>
      <c r="AJ22" s="633"/>
      <c r="AK22" s="633"/>
      <c r="AL22" s="634">
        <v>0</v>
      </c>
      <c r="AM22" s="635"/>
      <c r="AN22" s="635"/>
      <c r="AO22" s="636"/>
      <c r="AP22" s="648" t="s">
        <v>280</v>
      </c>
      <c r="AQ22" s="649"/>
      <c r="AR22" s="649"/>
      <c r="AS22" s="649"/>
      <c r="AT22" s="649"/>
      <c r="AU22" s="649"/>
      <c r="AV22" s="649"/>
      <c r="AW22" s="649"/>
      <c r="AX22" s="649"/>
      <c r="AY22" s="649"/>
      <c r="AZ22" s="649"/>
      <c r="BA22" s="649"/>
      <c r="BB22" s="649"/>
      <c r="BC22" s="649"/>
      <c r="BD22" s="649"/>
      <c r="BE22" s="649"/>
      <c r="BF22" s="650"/>
      <c r="BG22" s="629" t="s">
        <v>137</v>
      </c>
      <c r="BH22" s="630"/>
      <c r="BI22" s="630"/>
      <c r="BJ22" s="630"/>
      <c r="BK22" s="630"/>
      <c r="BL22" s="630"/>
      <c r="BM22" s="630"/>
      <c r="BN22" s="631"/>
      <c r="BO22" s="632" t="s">
        <v>137</v>
      </c>
      <c r="BP22" s="632"/>
      <c r="BQ22" s="632"/>
      <c r="BR22" s="632"/>
      <c r="BS22" s="633" t="s">
        <v>137</v>
      </c>
      <c r="BT22" s="633"/>
      <c r="BU22" s="633"/>
      <c r="BV22" s="633"/>
      <c r="BW22" s="633"/>
      <c r="BX22" s="633"/>
      <c r="BY22" s="633"/>
      <c r="BZ22" s="633"/>
      <c r="CA22" s="633"/>
      <c r="CB22" s="637"/>
      <c r="CD22" s="611" t="s">
        <v>281</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282</v>
      </c>
      <c r="C23" s="627"/>
      <c r="D23" s="627"/>
      <c r="E23" s="627"/>
      <c r="F23" s="627"/>
      <c r="G23" s="627"/>
      <c r="H23" s="627"/>
      <c r="I23" s="627"/>
      <c r="J23" s="627"/>
      <c r="K23" s="627"/>
      <c r="L23" s="627"/>
      <c r="M23" s="627"/>
      <c r="N23" s="627"/>
      <c r="O23" s="627"/>
      <c r="P23" s="627"/>
      <c r="Q23" s="628"/>
      <c r="R23" s="629">
        <v>1389174</v>
      </c>
      <c r="S23" s="630"/>
      <c r="T23" s="630"/>
      <c r="U23" s="630"/>
      <c r="V23" s="630"/>
      <c r="W23" s="630"/>
      <c r="X23" s="630"/>
      <c r="Y23" s="631"/>
      <c r="Z23" s="632">
        <v>42.7</v>
      </c>
      <c r="AA23" s="632"/>
      <c r="AB23" s="632"/>
      <c r="AC23" s="632"/>
      <c r="AD23" s="633">
        <v>1139629</v>
      </c>
      <c r="AE23" s="633"/>
      <c r="AF23" s="633"/>
      <c r="AG23" s="633"/>
      <c r="AH23" s="633"/>
      <c r="AI23" s="633"/>
      <c r="AJ23" s="633"/>
      <c r="AK23" s="633"/>
      <c r="AL23" s="634">
        <v>89.1</v>
      </c>
      <c r="AM23" s="635"/>
      <c r="AN23" s="635"/>
      <c r="AO23" s="636"/>
      <c r="AP23" s="648" t="s">
        <v>283</v>
      </c>
      <c r="AQ23" s="649"/>
      <c r="AR23" s="649"/>
      <c r="AS23" s="649"/>
      <c r="AT23" s="649"/>
      <c r="AU23" s="649"/>
      <c r="AV23" s="649"/>
      <c r="AW23" s="649"/>
      <c r="AX23" s="649"/>
      <c r="AY23" s="649"/>
      <c r="AZ23" s="649"/>
      <c r="BA23" s="649"/>
      <c r="BB23" s="649"/>
      <c r="BC23" s="649"/>
      <c r="BD23" s="649"/>
      <c r="BE23" s="649"/>
      <c r="BF23" s="650"/>
      <c r="BG23" s="629" t="s">
        <v>137</v>
      </c>
      <c r="BH23" s="630"/>
      <c r="BI23" s="630"/>
      <c r="BJ23" s="630"/>
      <c r="BK23" s="630"/>
      <c r="BL23" s="630"/>
      <c r="BM23" s="630"/>
      <c r="BN23" s="631"/>
      <c r="BO23" s="632" t="s">
        <v>137</v>
      </c>
      <c r="BP23" s="632"/>
      <c r="BQ23" s="632"/>
      <c r="BR23" s="632"/>
      <c r="BS23" s="633" t="s">
        <v>137</v>
      </c>
      <c r="BT23" s="633"/>
      <c r="BU23" s="633"/>
      <c r="BV23" s="633"/>
      <c r="BW23" s="633"/>
      <c r="BX23" s="633"/>
      <c r="BY23" s="633"/>
      <c r="BZ23" s="633"/>
      <c r="CA23" s="633"/>
      <c r="CB23" s="637"/>
      <c r="CD23" s="611" t="s">
        <v>223</v>
      </c>
      <c r="CE23" s="612"/>
      <c r="CF23" s="612"/>
      <c r="CG23" s="612"/>
      <c r="CH23" s="612"/>
      <c r="CI23" s="612"/>
      <c r="CJ23" s="612"/>
      <c r="CK23" s="612"/>
      <c r="CL23" s="612"/>
      <c r="CM23" s="612"/>
      <c r="CN23" s="612"/>
      <c r="CO23" s="612"/>
      <c r="CP23" s="612"/>
      <c r="CQ23" s="613"/>
      <c r="CR23" s="611" t="s">
        <v>284</v>
      </c>
      <c r="CS23" s="612"/>
      <c r="CT23" s="612"/>
      <c r="CU23" s="612"/>
      <c r="CV23" s="612"/>
      <c r="CW23" s="612"/>
      <c r="CX23" s="612"/>
      <c r="CY23" s="613"/>
      <c r="CZ23" s="611" t="s">
        <v>285</v>
      </c>
      <c r="DA23" s="612"/>
      <c r="DB23" s="612"/>
      <c r="DC23" s="613"/>
      <c r="DD23" s="611" t="s">
        <v>286</v>
      </c>
      <c r="DE23" s="612"/>
      <c r="DF23" s="612"/>
      <c r="DG23" s="612"/>
      <c r="DH23" s="612"/>
      <c r="DI23" s="612"/>
      <c r="DJ23" s="612"/>
      <c r="DK23" s="613"/>
      <c r="DL23" s="663" t="s">
        <v>287</v>
      </c>
      <c r="DM23" s="664"/>
      <c r="DN23" s="664"/>
      <c r="DO23" s="664"/>
      <c r="DP23" s="664"/>
      <c r="DQ23" s="664"/>
      <c r="DR23" s="664"/>
      <c r="DS23" s="664"/>
      <c r="DT23" s="664"/>
      <c r="DU23" s="664"/>
      <c r="DV23" s="665"/>
      <c r="DW23" s="611" t="s">
        <v>288</v>
      </c>
      <c r="DX23" s="612"/>
      <c r="DY23" s="612"/>
      <c r="DZ23" s="612"/>
      <c r="EA23" s="612"/>
      <c r="EB23" s="612"/>
      <c r="EC23" s="613"/>
    </row>
    <row r="24" spans="2:133" ht="11.25" customHeight="1" x14ac:dyDescent="0.15">
      <c r="B24" s="626" t="s">
        <v>289</v>
      </c>
      <c r="C24" s="627"/>
      <c r="D24" s="627"/>
      <c r="E24" s="627"/>
      <c r="F24" s="627"/>
      <c r="G24" s="627"/>
      <c r="H24" s="627"/>
      <c r="I24" s="627"/>
      <c r="J24" s="627"/>
      <c r="K24" s="627"/>
      <c r="L24" s="627"/>
      <c r="M24" s="627"/>
      <c r="N24" s="627"/>
      <c r="O24" s="627"/>
      <c r="P24" s="627"/>
      <c r="Q24" s="628"/>
      <c r="R24" s="629">
        <v>1139629</v>
      </c>
      <c r="S24" s="630"/>
      <c r="T24" s="630"/>
      <c r="U24" s="630"/>
      <c r="V24" s="630"/>
      <c r="W24" s="630"/>
      <c r="X24" s="630"/>
      <c r="Y24" s="631"/>
      <c r="Z24" s="632">
        <v>35</v>
      </c>
      <c r="AA24" s="632"/>
      <c r="AB24" s="632"/>
      <c r="AC24" s="632"/>
      <c r="AD24" s="633">
        <v>1139629</v>
      </c>
      <c r="AE24" s="633"/>
      <c r="AF24" s="633"/>
      <c r="AG24" s="633"/>
      <c r="AH24" s="633"/>
      <c r="AI24" s="633"/>
      <c r="AJ24" s="633"/>
      <c r="AK24" s="633"/>
      <c r="AL24" s="634">
        <v>89.1</v>
      </c>
      <c r="AM24" s="635"/>
      <c r="AN24" s="635"/>
      <c r="AO24" s="636"/>
      <c r="AP24" s="648" t="s">
        <v>290</v>
      </c>
      <c r="AQ24" s="649"/>
      <c r="AR24" s="649"/>
      <c r="AS24" s="649"/>
      <c r="AT24" s="649"/>
      <c r="AU24" s="649"/>
      <c r="AV24" s="649"/>
      <c r="AW24" s="649"/>
      <c r="AX24" s="649"/>
      <c r="AY24" s="649"/>
      <c r="AZ24" s="649"/>
      <c r="BA24" s="649"/>
      <c r="BB24" s="649"/>
      <c r="BC24" s="649"/>
      <c r="BD24" s="649"/>
      <c r="BE24" s="649"/>
      <c r="BF24" s="650"/>
      <c r="BG24" s="629" t="s">
        <v>137</v>
      </c>
      <c r="BH24" s="630"/>
      <c r="BI24" s="630"/>
      <c r="BJ24" s="630"/>
      <c r="BK24" s="630"/>
      <c r="BL24" s="630"/>
      <c r="BM24" s="630"/>
      <c r="BN24" s="631"/>
      <c r="BO24" s="632" t="s">
        <v>137</v>
      </c>
      <c r="BP24" s="632"/>
      <c r="BQ24" s="632"/>
      <c r="BR24" s="632"/>
      <c r="BS24" s="633" t="s">
        <v>137</v>
      </c>
      <c r="BT24" s="633"/>
      <c r="BU24" s="633"/>
      <c r="BV24" s="633"/>
      <c r="BW24" s="633"/>
      <c r="BX24" s="633"/>
      <c r="BY24" s="633"/>
      <c r="BZ24" s="633"/>
      <c r="CA24" s="633"/>
      <c r="CB24" s="637"/>
      <c r="CD24" s="640" t="s">
        <v>291</v>
      </c>
      <c r="CE24" s="641"/>
      <c r="CF24" s="641"/>
      <c r="CG24" s="641"/>
      <c r="CH24" s="641"/>
      <c r="CI24" s="641"/>
      <c r="CJ24" s="641"/>
      <c r="CK24" s="641"/>
      <c r="CL24" s="641"/>
      <c r="CM24" s="641"/>
      <c r="CN24" s="641"/>
      <c r="CO24" s="641"/>
      <c r="CP24" s="641"/>
      <c r="CQ24" s="642"/>
      <c r="CR24" s="618">
        <v>877138</v>
      </c>
      <c r="CS24" s="619"/>
      <c r="CT24" s="619"/>
      <c r="CU24" s="619"/>
      <c r="CV24" s="619"/>
      <c r="CW24" s="619"/>
      <c r="CX24" s="619"/>
      <c r="CY24" s="620"/>
      <c r="CZ24" s="623">
        <v>30.2</v>
      </c>
      <c r="DA24" s="624"/>
      <c r="DB24" s="624"/>
      <c r="DC24" s="643"/>
      <c r="DD24" s="666">
        <v>739611</v>
      </c>
      <c r="DE24" s="619"/>
      <c r="DF24" s="619"/>
      <c r="DG24" s="619"/>
      <c r="DH24" s="619"/>
      <c r="DI24" s="619"/>
      <c r="DJ24" s="619"/>
      <c r="DK24" s="620"/>
      <c r="DL24" s="666">
        <v>685262</v>
      </c>
      <c r="DM24" s="619"/>
      <c r="DN24" s="619"/>
      <c r="DO24" s="619"/>
      <c r="DP24" s="619"/>
      <c r="DQ24" s="619"/>
      <c r="DR24" s="619"/>
      <c r="DS24" s="619"/>
      <c r="DT24" s="619"/>
      <c r="DU24" s="619"/>
      <c r="DV24" s="620"/>
      <c r="DW24" s="623">
        <v>52.1</v>
      </c>
      <c r="DX24" s="624"/>
      <c r="DY24" s="624"/>
      <c r="DZ24" s="624"/>
      <c r="EA24" s="624"/>
      <c r="EB24" s="624"/>
      <c r="EC24" s="625"/>
    </row>
    <row r="25" spans="2:133" ht="11.25" customHeight="1" x14ac:dyDescent="0.15">
      <c r="B25" s="626" t="s">
        <v>292</v>
      </c>
      <c r="C25" s="627"/>
      <c r="D25" s="627"/>
      <c r="E25" s="627"/>
      <c r="F25" s="627"/>
      <c r="G25" s="627"/>
      <c r="H25" s="627"/>
      <c r="I25" s="627"/>
      <c r="J25" s="627"/>
      <c r="K25" s="627"/>
      <c r="L25" s="627"/>
      <c r="M25" s="627"/>
      <c r="N25" s="627"/>
      <c r="O25" s="627"/>
      <c r="P25" s="627"/>
      <c r="Q25" s="628"/>
      <c r="R25" s="629">
        <v>249545</v>
      </c>
      <c r="S25" s="630"/>
      <c r="T25" s="630"/>
      <c r="U25" s="630"/>
      <c r="V25" s="630"/>
      <c r="W25" s="630"/>
      <c r="X25" s="630"/>
      <c r="Y25" s="631"/>
      <c r="Z25" s="632">
        <v>7.7</v>
      </c>
      <c r="AA25" s="632"/>
      <c r="AB25" s="632"/>
      <c r="AC25" s="632"/>
      <c r="AD25" s="633" t="s">
        <v>137</v>
      </c>
      <c r="AE25" s="633"/>
      <c r="AF25" s="633"/>
      <c r="AG25" s="633"/>
      <c r="AH25" s="633"/>
      <c r="AI25" s="633"/>
      <c r="AJ25" s="633"/>
      <c r="AK25" s="633"/>
      <c r="AL25" s="634" t="s">
        <v>137</v>
      </c>
      <c r="AM25" s="635"/>
      <c r="AN25" s="635"/>
      <c r="AO25" s="636"/>
      <c r="AP25" s="648" t="s">
        <v>293</v>
      </c>
      <c r="AQ25" s="649"/>
      <c r="AR25" s="649"/>
      <c r="AS25" s="649"/>
      <c r="AT25" s="649"/>
      <c r="AU25" s="649"/>
      <c r="AV25" s="649"/>
      <c r="AW25" s="649"/>
      <c r="AX25" s="649"/>
      <c r="AY25" s="649"/>
      <c r="AZ25" s="649"/>
      <c r="BA25" s="649"/>
      <c r="BB25" s="649"/>
      <c r="BC25" s="649"/>
      <c r="BD25" s="649"/>
      <c r="BE25" s="649"/>
      <c r="BF25" s="650"/>
      <c r="BG25" s="629">
        <v>2299</v>
      </c>
      <c r="BH25" s="630"/>
      <c r="BI25" s="630"/>
      <c r="BJ25" s="630"/>
      <c r="BK25" s="630"/>
      <c r="BL25" s="630"/>
      <c r="BM25" s="630"/>
      <c r="BN25" s="631"/>
      <c r="BO25" s="632">
        <v>2.6</v>
      </c>
      <c r="BP25" s="632"/>
      <c r="BQ25" s="632"/>
      <c r="BR25" s="632"/>
      <c r="BS25" s="633" t="s">
        <v>137</v>
      </c>
      <c r="BT25" s="633"/>
      <c r="BU25" s="633"/>
      <c r="BV25" s="633"/>
      <c r="BW25" s="633"/>
      <c r="BX25" s="633"/>
      <c r="BY25" s="633"/>
      <c r="BZ25" s="633"/>
      <c r="CA25" s="633"/>
      <c r="CB25" s="637"/>
      <c r="CD25" s="644" t="s">
        <v>294</v>
      </c>
      <c r="CE25" s="645"/>
      <c r="CF25" s="645"/>
      <c r="CG25" s="645"/>
      <c r="CH25" s="645"/>
      <c r="CI25" s="645"/>
      <c r="CJ25" s="645"/>
      <c r="CK25" s="645"/>
      <c r="CL25" s="645"/>
      <c r="CM25" s="645"/>
      <c r="CN25" s="645"/>
      <c r="CO25" s="645"/>
      <c r="CP25" s="645"/>
      <c r="CQ25" s="646"/>
      <c r="CR25" s="629">
        <v>500459</v>
      </c>
      <c r="CS25" s="667"/>
      <c r="CT25" s="667"/>
      <c r="CU25" s="667"/>
      <c r="CV25" s="667"/>
      <c r="CW25" s="667"/>
      <c r="CX25" s="667"/>
      <c r="CY25" s="668"/>
      <c r="CZ25" s="634">
        <v>17.2</v>
      </c>
      <c r="DA25" s="669"/>
      <c r="DB25" s="669"/>
      <c r="DC25" s="672"/>
      <c r="DD25" s="638">
        <v>484378</v>
      </c>
      <c r="DE25" s="667"/>
      <c r="DF25" s="667"/>
      <c r="DG25" s="667"/>
      <c r="DH25" s="667"/>
      <c r="DI25" s="667"/>
      <c r="DJ25" s="667"/>
      <c r="DK25" s="668"/>
      <c r="DL25" s="638">
        <v>452442</v>
      </c>
      <c r="DM25" s="667"/>
      <c r="DN25" s="667"/>
      <c r="DO25" s="667"/>
      <c r="DP25" s="667"/>
      <c r="DQ25" s="667"/>
      <c r="DR25" s="667"/>
      <c r="DS25" s="667"/>
      <c r="DT25" s="667"/>
      <c r="DU25" s="667"/>
      <c r="DV25" s="668"/>
      <c r="DW25" s="634">
        <v>34.4</v>
      </c>
      <c r="DX25" s="669"/>
      <c r="DY25" s="669"/>
      <c r="DZ25" s="669"/>
      <c r="EA25" s="669"/>
      <c r="EB25" s="669"/>
      <c r="EC25" s="670"/>
    </row>
    <row r="26" spans="2:133" ht="11.25" customHeight="1" x14ac:dyDescent="0.15">
      <c r="B26" s="626" t="s">
        <v>295</v>
      </c>
      <c r="C26" s="627"/>
      <c r="D26" s="627"/>
      <c r="E26" s="627"/>
      <c r="F26" s="627"/>
      <c r="G26" s="627"/>
      <c r="H26" s="627"/>
      <c r="I26" s="627"/>
      <c r="J26" s="627"/>
      <c r="K26" s="627"/>
      <c r="L26" s="627"/>
      <c r="M26" s="627"/>
      <c r="N26" s="627"/>
      <c r="O26" s="627"/>
      <c r="P26" s="627"/>
      <c r="Q26" s="628"/>
      <c r="R26" s="629" t="s">
        <v>137</v>
      </c>
      <c r="S26" s="630"/>
      <c r="T26" s="630"/>
      <c r="U26" s="630"/>
      <c r="V26" s="630"/>
      <c r="W26" s="630"/>
      <c r="X26" s="630"/>
      <c r="Y26" s="631"/>
      <c r="Z26" s="632" t="s">
        <v>137</v>
      </c>
      <c r="AA26" s="632"/>
      <c r="AB26" s="632"/>
      <c r="AC26" s="632"/>
      <c r="AD26" s="633" t="s">
        <v>137</v>
      </c>
      <c r="AE26" s="633"/>
      <c r="AF26" s="633"/>
      <c r="AG26" s="633"/>
      <c r="AH26" s="633"/>
      <c r="AI26" s="633"/>
      <c r="AJ26" s="633"/>
      <c r="AK26" s="633"/>
      <c r="AL26" s="634" t="s">
        <v>137</v>
      </c>
      <c r="AM26" s="635"/>
      <c r="AN26" s="635"/>
      <c r="AO26" s="636"/>
      <c r="AP26" s="648" t="s">
        <v>296</v>
      </c>
      <c r="AQ26" s="671"/>
      <c r="AR26" s="671"/>
      <c r="AS26" s="671"/>
      <c r="AT26" s="671"/>
      <c r="AU26" s="671"/>
      <c r="AV26" s="671"/>
      <c r="AW26" s="671"/>
      <c r="AX26" s="671"/>
      <c r="AY26" s="671"/>
      <c r="AZ26" s="671"/>
      <c r="BA26" s="671"/>
      <c r="BB26" s="671"/>
      <c r="BC26" s="671"/>
      <c r="BD26" s="671"/>
      <c r="BE26" s="671"/>
      <c r="BF26" s="650"/>
      <c r="BG26" s="629" t="s">
        <v>137</v>
      </c>
      <c r="BH26" s="630"/>
      <c r="BI26" s="630"/>
      <c r="BJ26" s="630"/>
      <c r="BK26" s="630"/>
      <c r="BL26" s="630"/>
      <c r="BM26" s="630"/>
      <c r="BN26" s="631"/>
      <c r="BO26" s="632" t="s">
        <v>137</v>
      </c>
      <c r="BP26" s="632"/>
      <c r="BQ26" s="632"/>
      <c r="BR26" s="632"/>
      <c r="BS26" s="633" t="s">
        <v>137</v>
      </c>
      <c r="BT26" s="633"/>
      <c r="BU26" s="633"/>
      <c r="BV26" s="633"/>
      <c r="BW26" s="633"/>
      <c r="BX26" s="633"/>
      <c r="BY26" s="633"/>
      <c r="BZ26" s="633"/>
      <c r="CA26" s="633"/>
      <c r="CB26" s="637"/>
      <c r="CD26" s="644" t="s">
        <v>297</v>
      </c>
      <c r="CE26" s="645"/>
      <c r="CF26" s="645"/>
      <c r="CG26" s="645"/>
      <c r="CH26" s="645"/>
      <c r="CI26" s="645"/>
      <c r="CJ26" s="645"/>
      <c r="CK26" s="645"/>
      <c r="CL26" s="645"/>
      <c r="CM26" s="645"/>
      <c r="CN26" s="645"/>
      <c r="CO26" s="645"/>
      <c r="CP26" s="645"/>
      <c r="CQ26" s="646"/>
      <c r="CR26" s="629">
        <v>273321</v>
      </c>
      <c r="CS26" s="630"/>
      <c r="CT26" s="630"/>
      <c r="CU26" s="630"/>
      <c r="CV26" s="630"/>
      <c r="CW26" s="630"/>
      <c r="CX26" s="630"/>
      <c r="CY26" s="631"/>
      <c r="CZ26" s="634">
        <v>9.4</v>
      </c>
      <c r="DA26" s="669"/>
      <c r="DB26" s="669"/>
      <c r="DC26" s="672"/>
      <c r="DD26" s="638">
        <v>268585</v>
      </c>
      <c r="DE26" s="630"/>
      <c r="DF26" s="630"/>
      <c r="DG26" s="630"/>
      <c r="DH26" s="630"/>
      <c r="DI26" s="630"/>
      <c r="DJ26" s="630"/>
      <c r="DK26" s="631"/>
      <c r="DL26" s="638" t="s">
        <v>137</v>
      </c>
      <c r="DM26" s="630"/>
      <c r="DN26" s="630"/>
      <c r="DO26" s="630"/>
      <c r="DP26" s="630"/>
      <c r="DQ26" s="630"/>
      <c r="DR26" s="630"/>
      <c r="DS26" s="630"/>
      <c r="DT26" s="630"/>
      <c r="DU26" s="630"/>
      <c r="DV26" s="631"/>
      <c r="DW26" s="634" t="s">
        <v>137</v>
      </c>
      <c r="DX26" s="669"/>
      <c r="DY26" s="669"/>
      <c r="DZ26" s="669"/>
      <c r="EA26" s="669"/>
      <c r="EB26" s="669"/>
      <c r="EC26" s="670"/>
    </row>
    <row r="27" spans="2:133" ht="11.25" customHeight="1" x14ac:dyDescent="0.15">
      <c r="B27" s="626" t="s">
        <v>298</v>
      </c>
      <c r="C27" s="627"/>
      <c r="D27" s="627"/>
      <c r="E27" s="627"/>
      <c r="F27" s="627"/>
      <c r="G27" s="627"/>
      <c r="H27" s="627"/>
      <c r="I27" s="627"/>
      <c r="J27" s="627"/>
      <c r="K27" s="627"/>
      <c r="L27" s="627"/>
      <c r="M27" s="627"/>
      <c r="N27" s="627"/>
      <c r="O27" s="627"/>
      <c r="P27" s="627"/>
      <c r="Q27" s="628"/>
      <c r="R27" s="629">
        <v>1526822</v>
      </c>
      <c r="S27" s="630"/>
      <c r="T27" s="630"/>
      <c r="U27" s="630"/>
      <c r="V27" s="630"/>
      <c r="W27" s="630"/>
      <c r="X27" s="630"/>
      <c r="Y27" s="631"/>
      <c r="Z27" s="632">
        <v>47</v>
      </c>
      <c r="AA27" s="632"/>
      <c r="AB27" s="632"/>
      <c r="AC27" s="632"/>
      <c r="AD27" s="633">
        <v>1277277</v>
      </c>
      <c r="AE27" s="633"/>
      <c r="AF27" s="633"/>
      <c r="AG27" s="633"/>
      <c r="AH27" s="633"/>
      <c r="AI27" s="633"/>
      <c r="AJ27" s="633"/>
      <c r="AK27" s="633"/>
      <c r="AL27" s="634">
        <v>99.900001525878906</v>
      </c>
      <c r="AM27" s="635"/>
      <c r="AN27" s="635"/>
      <c r="AO27" s="636"/>
      <c r="AP27" s="626" t="s">
        <v>299</v>
      </c>
      <c r="AQ27" s="627"/>
      <c r="AR27" s="627"/>
      <c r="AS27" s="627"/>
      <c r="AT27" s="627"/>
      <c r="AU27" s="627"/>
      <c r="AV27" s="627"/>
      <c r="AW27" s="627"/>
      <c r="AX27" s="627"/>
      <c r="AY27" s="627"/>
      <c r="AZ27" s="627"/>
      <c r="BA27" s="627"/>
      <c r="BB27" s="627"/>
      <c r="BC27" s="627"/>
      <c r="BD27" s="627"/>
      <c r="BE27" s="627"/>
      <c r="BF27" s="628"/>
      <c r="BG27" s="629">
        <v>88329</v>
      </c>
      <c r="BH27" s="630"/>
      <c r="BI27" s="630"/>
      <c r="BJ27" s="630"/>
      <c r="BK27" s="630"/>
      <c r="BL27" s="630"/>
      <c r="BM27" s="630"/>
      <c r="BN27" s="631"/>
      <c r="BO27" s="632">
        <v>100</v>
      </c>
      <c r="BP27" s="632"/>
      <c r="BQ27" s="632"/>
      <c r="BR27" s="632"/>
      <c r="BS27" s="633" t="s">
        <v>137</v>
      </c>
      <c r="BT27" s="633"/>
      <c r="BU27" s="633"/>
      <c r="BV27" s="633"/>
      <c r="BW27" s="633"/>
      <c r="BX27" s="633"/>
      <c r="BY27" s="633"/>
      <c r="BZ27" s="633"/>
      <c r="CA27" s="633"/>
      <c r="CB27" s="637"/>
      <c r="CD27" s="644" t="s">
        <v>300</v>
      </c>
      <c r="CE27" s="645"/>
      <c r="CF27" s="645"/>
      <c r="CG27" s="645"/>
      <c r="CH27" s="645"/>
      <c r="CI27" s="645"/>
      <c r="CJ27" s="645"/>
      <c r="CK27" s="645"/>
      <c r="CL27" s="645"/>
      <c r="CM27" s="645"/>
      <c r="CN27" s="645"/>
      <c r="CO27" s="645"/>
      <c r="CP27" s="645"/>
      <c r="CQ27" s="646"/>
      <c r="CR27" s="629">
        <v>107112</v>
      </c>
      <c r="CS27" s="667"/>
      <c r="CT27" s="667"/>
      <c r="CU27" s="667"/>
      <c r="CV27" s="667"/>
      <c r="CW27" s="667"/>
      <c r="CX27" s="667"/>
      <c r="CY27" s="668"/>
      <c r="CZ27" s="634">
        <v>3.7</v>
      </c>
      <c r="DA27" s="669"/>
      <c r="DB27" s="669"/>
      <c r="DC27" s="672"/>
      <c r="DD27" s="638">
        <v>22413</v>
      </c>
      <c r="DE27" s="667"/>
      <c r="DF27" s="667"/>
      <c r="DG27" s="667"/>
      <c r="DH27" s="667"/>
      <c r="DI27" s="667"/>
      <c r="DJ27" s="667"/>
      <c r="DK27" s="668"/>
      <c r="DL27" s="638" t="s">
        <v>137</v>
      </c>
      <c r="DM27" s="667"/>
      <c r="DN27" s="667"/>
      <c r="DO27" s="667"/>
      <c r="DP27" s="667"/>
      <c r="DQ27" s="667"/>
      <c r="DR27" s="667"/>
      <c r="DS27" s="667"/>
      <c r="DT27" s="667"/>
      <c r="DU27" s="667"/>
      <c r="DV27" s="668"/>
      <c r="DW27" s="634" t="s">
        <v>137</v>
      </c>
      <c r="DX27" s="669"/>
      <c r="DY27" s="669"/>
      <c r="DZ27" s="669"/>
      <c r="EA27" s="669"/>
      <c r="EB27" s="669"/>
      <c r="EC27" s="670"/>
    </row>
    <row r="28" spans="2:133" ht="11.25" customHeight="1" x14ac:dyDescent="0.15">
      <c r="B28" s="626" t="s">
        <v>301</v>
      </c>
      <c r="C28" s="627"/>
      <c r="D28" s="627"/>
      <c r="E28" s="627"/>
      <c r="F28" s="627"/>
      <c r="G28" s="627"/>
      <c r="H28" s="627"/>
      <c r="I28" s="627"/>
      <c r="J28" s="627"/>
      <c r="K28" s="627"/>
      <c r="L28" s="627"/>
      <c r="M28" s="627"/>
      <c r="N28" s="627"/>
      <c r="O28" s="627"/>
      <c r="P28" s="627"/>
      <c r="Q28" s="628"/>
      <c r="R28" s="629" t="s">
        <v>137</v>
      </c>
      <c r="S28" s="630"/>
      <c r="T28" s="630"/>
      <c r="U28" s="630"/>
      <c r="V28" s="630"/>
      <c r="W28" s="630"/>
      <c r="X28" s="630"/>
      <c r="Y28" s="631"/>
      <c r="Z28" s="632" t="s">
        <v>137</v>
      </c>
      <c r="AA28" s="632"/>
      <c r="AB28" s="632"/>
      <c r="AC28" s="632"/>
      <c r="AD28" s="633" t="s">
        <v>137</v>
      </c>
      <c r="AE28" s="633"/>
      <c r="AF28" s="633"/>
      <c r="AG28" s="633"/>
      <c r="AH28" s="633"/>
      <c r="AI28" s="633"/>
      <c r="AJ28" s="633"/>
      <c r="AK28" s="633"/>
      <c r="AL28" s="634" t="s">
        <v>137</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302</v>
      </c>
      <c r="CE28" s="645"/>
      <c r="CF28" s="645"/>
      <c r="CG28" s="645"/>
      <c r="CH28" s="645"/>
      <c r="CI28" s="645"/>
      <c r="CJ28" s="645"/>
      <c r="CK28" s="645"/>
      <c r="CL28" s="645"/>
      <c r="CM28" s="645"/>
      <c r="CN28" s="645"/>
      <c r="CO28" s="645"/>
      <c r="CP28" s="645"/>
      <c r="CQ28" s="646"/>
      <c r="CR28" s="629">
        <v>269567</v>
      </c>
      <c r="CS28" s="630"/>
      <c r="CT28" s="630"/>
      <c r="CU28" s="630"/>
      <c r="CV28" s="630"/>
      <c r="CW28" s="630"/>
      <c r="CX28" s="630"/>
      <c r="CY28" s="631"/>
      <c r="CZ28" s="634">
        <v>9.3000000000000007</v>
      </c>
      <c r="DA28" s="669"/>
      <c r="DB28" s="669"/>
      <c r="DC28" s="672"/>
      <c r="DD28" s="638">
        <v>232820</v>
      </c>
      <c r="DE28" s="630"/>
      <c r="DF28" s="630"/>
      <c r="DG28" s="630"/>
      <c r="DH28" s="630"/>
      <c r="DI28" s="630"/>
      <c r="DJ28" s="630"/>
      <c r="DK28" s="631"/>
      <c r="DL28" s="638">
        <v>232820</v>
      </c>
      <c r="DM28" s="630"/>
      <c r="DN28" s="630"/>
      <c r="DO28" s="630"/>
      <c r="DP28" s="630"/>
      <c r="DQ28" s="630"/>
      <c r="DR28" s="630"/>
      <c r="DS28" s="630"/>
      <c r="DT28" s="630"/>
      <c r="DU28" s="630"/>
      <c r="DV28" s="631"/>
      <c r="DW28" s="634">
        <v>17.7</v>
      </c>
      <c r="DX28" s="669"/>
      <c r="DY28" s="669"/>
      <c r="DZ28" s="669"/>
      <c r="EA28" s="669"/>
      <c r="EB28" s="669"/>
      <c r="EC28" s="670"/>
    </row>
    <row r="29" spans="2:133" ht="11.25" customHeight="1" x14ac:dyDescent="0.15">
      <c r="B29" s="626" t="s">
        <v>303</v>
      </c>
      <c r="C29" s="627"/>
      <c r="D29" s="627"/>
      <c r="E29" s="627"/>
      <c r="F29" s="627"/>
      <c r="G29" s="627"/>
      <c r="H29" s="627"/>
      <c r="I29" s="627"/>
      <c r="J29" s="627"/>
      <c r="K29" s="627"/>
      <c r="L29" s="627"/>
      <c r="M29" s="627"/>
      <c r="N29" s="627"/>
      <c r="O29" s="627"/>
      <c r="P29" s="627"/>
      <c r="Q29" s="628"/>
      <c r="R29" s="629">
        <v>18903</v>
      </c>
      <c r="S29" s="630"/>
      <c r="T29" s="630"/>
      <c r="U29" s="630"/>
      <c r="V29" s="630"/>
      <c r="W29" s="630"/>
      <c r="X29" s="630"/>
      <c r="Y29" s="631"/>
      <c r="Z29" s="632">
        <v>0.6</v>
      </c>
      <c r="AA29" s="632"/>
      <c r="AB29" s="632"/>
      <c r="AC29" s="632"/>
      <c r="AD29" s="633" t="s">
        <v>137</v>
      </c>
      <c r="AE29" s="633"/>
      <c r="AF29" s="633"/>
      <c r="AG29" s="633"/>
      <c r="AH29" s="633"/>
      <c r="AI29" s="633"/>
      <c r="AJ29" s="633"/>
      <c r="AK29" s="633"/>
      <c r="AL29" s="634" t="s">
        <v>137</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304</v>
      </c>
      <c r="CE29" s="679"/>
      <c r="CF29" s="644" t="s">
        <v>305</v>
      </c>
      <c r="CG29" s="645"/>
      <c r="CH29" s="645"/>
      <c r="CI29" s="645"/>
      <c r="CJ29" s="645"/>
      <c r="CK29" s="645"/>
      <c r="CL29" s="645"/>
      <c r="CM29" s="645"/>
      <c r="CN29" s="645"/>
      <c r="CO29" s="645"/>
      <c r="CP29" s="645"/>
      <c r="CQ29" s="646"/>
      <c r="CR29" s="629">
        <v>268334</v>
      </c>
      <c r="CS29" s="667"/>
      <c r="CT29" s="667"/>
      <c r="CU29" s="667"/>
      <c r="CV29" s="667"/>
      <c r="CW29" s="667"/>
      <c r="CX29" s="667"/>
      <c r="CY29" s="668"/>
      <c r="CZ29" s="634">
        <v>9.1999999999999993</v>
      </c>
      <c r="DA29" s="669"/>
      <c r="DB29" s="669"/>
      <c r="DC29" s="672"/>
      <c r="DD29" s="638">
        <v>231587</v>
      </c>
      <c r="DE29" s="667"/>
      <c r="DF29" s="667"/>
      <c r="DG29" s="667"/>
      <c r="DH29" s="667"/>
      <c r="DI29" s="667"/>
      <c r="DJ29" s="667"/>
      <c r="DK29" s="668"/>
      <c r="DL29" s="638">
        <v>231587</v>
      </c>
      <c r="DM29" s="667"/>
      <c r="DN29" s="667"/>
      <c r="DO29" s="667"/>
      <c r="DP29" s="667"/>
      <c r="DQ29" s="667"/>
      <c r="DR29" s="667"/>
      <c r="DS29" s="667"/>
      <c r="DT29" s="667"/>
      <c r="DU29" s="667"/>
      <c r="DV29" s="668"/>
      <c r="DW29" s="634">
        <v>17.600000000000001</v>
      </c>
      <c r="DX29" s="669"/>
      <c r="DY29" s="669"/>
      <c r="DZ29" s="669"/>
      <c r="EA29" s="669"/>
      <c r="EB29" s="669"/>
      <c r="EC29" s="670"/>
    </row>
    <row r="30" spans="2:133" ht="11.25" customHeight="1" x14ac:dyDescent="0.15">
      <c r="B30" s="626" t="s">
        <v>306</v>
      </c>
      <c r="C30" s="627"/>
      <c r="D30" s="627"/>
      <c r="E30" s="627"/>
      <c r="F30" s="627"/>
      <c r="G30" s="627"/>
      <c r="H30" s="627"/>
      <c r="I30" s="627"/>
      <c r="J30" s="627"/>
      <c r="K30" s="627"/>
      <c r="L30" s="627"/>
      <c r="M30" s="627"/>
      <c r="N30" s="627"/>
      <c r="O30" s="627"/>
      <c r="P30" s="627"/>
      <c r="Q30" s="628"/>
      <c r="R30" s="629">
        <v>46822</v>
      </c>
      <c r="S30" s="630"/>
      <c r="T30" s="630"/>
      <c r="U30" s="630"/>
      <c r="V30" s="630"/>
      <c r="W30" s="630"/>
      <c r="X30" s="630"/>
      <c r="Y30" s="631"/>
      <c r="Z30" s="632">
        <v>1.4</v>
      </c>
      <c r="AA30" s="632"/>
      <c r="AB30" s="632"/>
      <c r="AC30" s="632"/>
      <c r="AD30" s="633" t="s">
        <v>137</v>
      </c>
      <c r="AE30" s="633"/>
      <c r="AF30" s="633"/>
      <c r="AG30" s="633"/>
      <c r="AH30" s="633"/>
      <c r="AI30" s="633"/>
      <c r="AJ30" s="633"/>
      <c r="AK30" s="633"/>
      <c r="AL30" s="634" t="s">
        <v>137</v>
      </c>
      <c r="AM30" s="635"/>
      <c r="AN30" s="635"/>
      <c r="AO30" s="636"/>
      <c r="AP30" s="608" t="s">
        <v>223</v>
      </c>
      <c r="AQ30" s="609"/>
      <c r="AR30" s="609"/>
      <c r="AS30" s="609"/>
      <c r="AT30" s="609"/>
      <c r="AU30" s="609"/>
      <c r="AV30" s="609"/>
      <c r="AW30" s="609"/>
      <c r="AX30" s="609"/>
      <c r="AY30" s="609"/>
      <c r="AZ30" s="609"/>
      <c r="BA30" s="609"/>
      <c r="BB30" s="609"/>
      <c r="BC30" s="609"/>
      <c r="BD30" s="609"/>
      <c r="BE30" s="609"/>
      <c r="BF30" s="610"/>
      <c r="BG30" s="608" t="s">
        <v>307</v>
      </c>
      <c r="BH30" s="676"/>
      <c r="BI30" s="676"/>
      <c r="BJ30" s="676"/>
      <c r="BK30" s="676"/>
      <c r="BL30" s="676"/>
      <c r="BM30" s="676"/>
      <c r="BN30" s="676"/>
      <c r="BO30" s="676"/>
      <c r="BP30" s="676"/>
      <c r="BQ30" s="677"/>
      <c r="BR30" s="608" t="s">
        <v>308</v>
      </c>
      <c r="BS30" s="676"/>
      <c r="BT30" s="676"/>
      <c r="BU30" s="676"/>
      <c r="BV30" s="676"/>
      <c r="BW30" s="676"/>
      <c r="BX30" s="676"/>
      <c r="BY30" s="676"/>
      <c r="BZ30" s="676"/>
      <c r="CA30" s="676"/>
      <c r="CB30" s="677"/>
      <c r="CD30" s="680"/>
      <c r="CE30" s="681"/>
      <c r="CF30" s="644" t="s">
        <v>309</v>
      </c>
      <c r="CG30" s="645"/>
      <c r="CH30" s="645"/>
      <c r="CI30" s="645"/>
      <c r="CJ30" s="645"/>
      <c r="CK30" s="645"/>
      <c r="CL30" s="645"/>
      <c r="CM30" s="645"/>
      <c r="CN30" s="645"/>
      <c r="CO30" s="645"/>
      <c r="CP30" s="645"/>
      <c r="CQ30" s="646"/>
      <c r="CR30" s="629">
        <v>261023</v>
      </c>
      <c r="CS30" s="630"/>
      <c r="CT30" s="630"/>
      <c r="CU30" s="630"/>
      <c r="CV30" s="630"/>
      <c r="CW30" s="630"/>
      <c r="CX30" s="630"/>
      <c r="CY30" s="631"/>
      <c r="CZ30" s="634">
        <v>9</v>
      </c>
      <c r="DA30" s="669"/>
      <c r="DB30" s="669"/>
      <c r="DC30" s="672"/>
      <c r="DD30" s="638">
        <v>224276</v>
      </c>
      <c r="DE30" s="630"/>
      <c r="DF30" s="630"/>
      <c r="DG30" s="630"/>
      <c r="DH30" s="630"/>
      <c r="DI30" s="630"/>
      <c r="DJ30" s="630"/>
      <c r="DK30" s="631"/>
      <c r="DL30" s="638">
        <v>224276</v>
      </c>
      <c r="DM30" s="630"/>
      <c r="DN30" s="630"/>
      <c r="DO30" s="630"/>
      <c r="DP30" s="630"/>
      <c r="DQ30" s="630"/>
      <c r="DR30" s="630"/>
      <c r="DS30" s="630"/>
      <c r="DT30" s="630"/>
      <c r="DU30" s="630"/>
      <c r="DV30" s="631"/>
      <c r="DW30" s="634">
        <v>17.100000000000001</v>
      </c>
      <c r="DX30" s="669"/>
      <c r="DY30" s="669"/>
      <c r="DZ30" s="669"/>
      <c r="EA30" s="669"/>
      <c r="EB30" s="669"/>
      <c r="EC30" s="670"/>
    </row>
    <row r="31" spans="2:133" ht="11.25" customHeight="1" x14ac:dyDescent="0.15">
      <c r="B31" s="626" t="s">
        <v>310</v>
      </c>
      <c r="C31" s="627"/>
      <c r="D31" s="627"/>
      <c r="E31" s="627"/>
      <c r="F31" s="627"/>
      <c r="G31" s="627"/>
      <c r="H31" s="627"/>
      <c r="I31" s="627"/>
      <c r="J31" s="627"/>
      <c r="K31" s="627"/>
      <c r="L31" s="627"/>
      <c r="M31" s="627"/>
      <c r="N31" s="627"/>
      <c r="O31" s="627"/>
      <c r="P31" s="627"/>
      <c r="Q31" s="628"/>
      <c r="R31" s="629">
        <v>3173</v>
      </c>
      <c r="S31" s="630"/>
      <c r="T31" s="630"/>
      <c r="U31" s="630"/>
      <c r="V31" s="630"/>
      <c r="W31" s="630"/>
      <c r="X31" s="630"/>
      <c r="Y31" s="631"/>
      <c r="Z31" s="632">
        <v>0.1</v>
      </c>
      <c r="AA31" s="632"/>
      <c r="AB31" s="632"/>
      <c r="AC31" s="632"/>
      <c r="AD31" s="633" t="s">
        <v>137</v>
      </c>
      <c r="AE31" s="633"/>
      <c r="AF31" s="633"/>
      <c r="AG31" s="633"/>
      <c r="AH31" s="633"/>
      <c r="AI31" s="633"/>
      <c r="AJ31" s="633"/>
      <c r="AK31" s="633"/>
      <c r="AL31" s="634" t="s">
        <v>137</v>
      </c>
      <c r="AM31" s="635"/>
      <c r="AN31" s="635"/>
      <c r="AO31" s="636"/>
      <c r="AP31" s="684" t="s">
        <v>311</v>
      </c>
      <c r="AQ31" s="685"/>
      <c r="AR31" s="685"/>
      <c r="AS31" s="685"/>
      <c r="AT31" s="690" t="s">
        <v>312</v>
      </c>
      <c r="AU31" s="217"/>
      <c r="AV31" s="217"/>
      <c r="AW31" s="217"/>
      <c r="AX31" s="615" t="s">
        <v>190</v>
      </c>
      <c r="AY31" s="616"/>
      <c r="AZ31" s="616"/>
      <c r="BA31" s="616"/>
      <c r="BB31" s="616"/>
      <c r="BC31" s="616"/>
      <c r="BD31" s="616"/>
      <c r="BE31" s="616"/>
      <c r="BF31" s="617"/>
      <c r="BG31" s="693">
        <v>96.2</v>
      </c>
      <c r="BH31" s="694"/>
      <c r="BI31" s="694"/>
      <c r="BJ31" s="694"/>
      <c r="BK31" s="694"/>
      <c r="BL31" s="694"/>
      <c r="BM31" s="624">
        <v>84.4</v>
      </c>
      <c r="BN31" s="694"/>
      <c r="BO31" s="694"/>
      <c r="BP31" s="694"/>
      <c r="BQ31" s="695"/>
      <c r="BR31" s="693">
        <v>95.3</v>
      </c>
      <c r="BS31" s="694"/>
      <c r="BT31" s="694"/>
      <c r="BU31" s="694"/>
      <c r="BV31" s="694"/>
      <c r="BW31" s="694"/>
      <c r="BX31" s="624">
        <v>85.5</v>
      </c>
      <c r="BY31" s="694"/>
      <c r="BZ31" s="694"/>
      <c r="CA31" s="694"/>
      <c r="CB31" s="695"/>
      <c r="CD31" s="680"/>
      <c r="CE31" s="681"/>
      <c r="CF31" s="644" t="s">
        <v>313</v>
      </c>
      <c r="CG31" s="645"/>
      <c r="CH31" s="645"/>
      <c r="CI31" s="645"/>
      <c r="CJ31" s="645"/>
      <c r="CK31" s="645"/>
      <c r="CL31" s="645"/>
      <c r="CM31" s="645"/>
      <c r="CN31" s="645"/>
      <c r="CO31" s="645"/>
      <c r="CP31" s="645"/>
      <c r="CQ31" s="646"/>
      <c r="CR31" s="629">
        <v>7311</v>
      </c>
      <c r="CS31" s="667"/>
      <c r="CT31" s="667"/>
      <c r="CU31" s="667"/>
      <c r="CV31" s="667"/>
      <c r="CW31" s="667"/>
      <c r="CX31" s="667"/>
      <c r="CY31" s="668"/>
      <c r="CZ31" s="634">
        <v>0.3</v>
      </c>
      <c r="DA31" s="669"/>
      <c r="DB31" s="669"/>
      <c r="DC31" s="672"/>
      <c r="DD31" s="638">
        <v>7311</v>
      </c>
      <c r="DE31" s="667"/>
      <c r="DF31" s="667"/>
      <c r="DG31" s="667"/>
      <c r="DH31" s="667"/>
      <c r="DI31" s="667"/>
      <c r="DJ31" s="667"/>
      <c r="DK31" s="668"/>
      <c r="DL31" s="638">
        <v>7311</v>
      </c>
      <c r="DM31" s="667"/>
      <c r="DN31" s="667"/>
      <c r="DO31" s="667"/>
      <c r="DP31" s="667"/>
      <c r="DQ31" s="667"/>
      <c r="DR31" s="667"/>
      <c r="DS31" s="667"/>
      <c r="DT31" s="667"/>
      <c r="DU31" s="667"/>
      <c r="DV31" s="668"/>
      <c r="DW31" s="634">
        <v>0.6</v>
      </c>
      <c r="DX31" s="669"/>
      <c r="DY31" s="669"/>
      <c r="DZ31" s="669"/>
      <c r="EA31" s="669"/>
      <c r="EB31" s="669"/>
      <c r="EC31" s="670"/>
    </row>
    <row r="32" spans="2:133" ht="11.25" customHeight="1" x14ac:dyDescent="0.15">
      <c r="B32" s="626" t="s">
        <v>314</v>
      </c>
      <c r="C32" s="627"/>
      <c r="D32" s="627"/>
      <c r="E32" s="627"/>
      <c r="F32" s="627"/>
      <c r="G32" s="627"/>
      <c r="H32" s="627"/>
      <c r="I32" s="627"/>
      <c r="J32" s="627"/>
      <c r="K32" s="627"/>
      <c r="L32" s="627"/>
      <c r="M32" s="627"/>
      <c r="N32" s="627"/>
      <c r="O32" s="627"/>
      <c r="P32" s="627"/>
      <c r="Q32" s="628"/>
      <c r="R32" s="629">
        <v>327052</v>
      </c>
      <c r="S32" s="630"/>
      <c r="T32" s="630"/>
      <c r="U32" s="630"/>
      <c r="V32" s="630"/>
      <c r="W32" s="630"/>
      <c r="X32" s="630"/>
      <c r="Y32" s="631"/>
      <c r="Z32" s="632">
        <v>10.1</v>
      </c>
      <c r="AA32" s="632"/>
      <c r="AB32" s="632"/>
      <c r="AC32" s="632"/>
      <c r="AD32" s="633" t="s">
        <v>137</v>
      </c>
      <c r="AE32" s="633"/>
      <c r="AF32" s="633"/>
      <c r="AG32" s="633"/>
      <c r="AH32" s="633"/>
      <c r="AI32" s="633"/>
      <c r="AJ32" s="633"/>
      <c r="AK32" s="633"/>
      <c r="AL32" s="634" t="s">
        <v>137</v>
      </c>
      <c r="AM32" s="635"/>
      <c r="AN32" s="635"/>
      <c r="AO32" s="636"/>
      <c r="AP32" s="686"/>
      <c r="AQ32" s="687"/>
      <c r="AR32" s="687"/>
      <c r="AS32" s="687"/>
      <c r="AT32" s="691"/>
      <c r="AU32" s="216" t="s">
        <v>315</v>
      </c>
      <c r="AV32" s="216"/>
      <c r="AW32" s="216"/>
      <c r="AX32" s="626" t="s">
        <v>316</v>
      </c>
      <c r="AY32" s="627"/>
      <c r="AZ32" s="627"/>
      <c r="BA32" s="627"/>
      <c r="BB32" s="627"/>
      <c r="BC32" s="627"/>
      <c r="BD32" s="627"/>
      <c r="BE32" s="627"/>
      <c r="BF32" s="628"/>
      <c r="BG32" s="696">
        <v>97.8</v>
      </c>
      <c r="BH32" s="667"/>
      <c r="BI32" s="667"/>
      <c r="BJ32" s="667"/>
      <c r="BK32" s="667"/>
      <c r="BL32" s="667"/>
      <c r="BM32" s="635">
        <v>94.4</v>
      </c>
      <c r="BN32" s="697"/>
      <c r="BO32" s="697"/>
      <c r="BP32" s="697"/>
      <c r="BQ32" s="698"/>
      <c r="BR32" s="696">
        <v>95.2</v>
      </c>
      <c r="BS32" s="667"/>
      <c r="BT32" s="667"/>
      <c r="BU32" s="667"/>
      <c r="BV32" s="667"/>
      <c r="BW32" s="667"/>
      <c r="BX32" s="635">
        <v>92.9</v>
      </c>
      <c r="BY32" s="697"/>
      <c r="BZ32" s="697"/>
      <c r="CA32" s="697"/>
      <c r="CB32" s="698"/>
      <c r="CD32" s="682"/>
      <c r="CE32" s="683"/>
      <c r="CF32" s="644" t="s">
        <v>317</v>
      </c>
      <c r="CG32" s="645"/>
      <c r="CH32" s="645"/>
      <c r="CI32" s="645"/>
      <c r="CJ32" s="645"/>
      <c r="CK32" s="645"/>
      <c r="CL32" s="645"/>
      <c r="CM32" s="645"/>
      <c r="CN32" s="645"/>
      <c r="CO32" s="645"/>
      <c r="CP32" s="645"/>
      <c r="CQ32" s="646"/>
      <c r="CR32" s="629">
        <v>1233</v>
      </c>
      <c r="CS32" s="630"/>
      <c r="CT32" s="630"/>
      <c r="CU32" s="630"/>
      <c r="CV32" s="630"/>
      <c r="CW32" s="630"/>
      <c r="CX32" s="630"/>
      <c r="CY32" s="631"/>
      <c r="CZ32" s="634">
        <v>0</v>
      </c>
      <c r="DA32" s="669"/>
      <c r="DB32" s="669"/>
      <c r="DC32" s="672"/>
      <c r="DD32" s="638">
        <v>1233</v>
      </c>
      <c r="DE32" s="630"/>
      <c r="DF32" s="630"/>
      <c r="DG32" s="630"/>
      <c r="DH32" s="630"/>
      <c r="DI32" s="630"/>
      <c r="DJ32" s="630"/>
      <c r="DK32" s="631"/>
      <c r="DL32" s="638">
        <v>1233</v>
      </c>
      <c r="DM32" s="630"/>
      <c r="DN32" s="630"/>
      <c r="DO32" s="630"/>
      <c r="DP32" s="630"/>
      <c r="DQ32" s="630"/>
      <c r="DR32" s="630"/>
      <c r="DS32" s="630"/>
      <c r="DT32" s="630"/>
      <c r="DU32" s="630"/>
      <c r="DV32" s="631"/>
      <c r="DW32" s="634">
        <v>0.1</v>
      </c>
      <c r="DX32" s="669"/>
      <c r="DY32" s="669"/>
      <c r="DZ32" s="669"/>
      <c r="EA32" s="669"/>
      <c r="EB32" s="669"/>
      <c r="EC32" s="670"/>
    </row>
    <row r="33" spans="2:133" ht="11.25" customHeight="1" x14ac:dyDescent="0.15">
      <c r="B33" s="654" t="s">
        <v>318</v>
      </c>
      <c r="C33" s="655"/>
      <c r="D33" s="655"/>
      <c r="E33" s="655"/>
      <c r="F33" s="655"/>
      <c r="G33" s="655"/>
      <c r="H33" s="655"/>
      <c r="I33" s="655"/>
      <c r="J33" s="655"/>
      <c r="K33" s="655"/>
      <c r="L33" s="655"/>
      <c r="M33" s="655"/>
      <c r="N33" s="655"/>
      <c r="O33" s="655"/>
      <c r="P33" s="655"/>
      <c r="Q33" s="656"/>
      <c r="R33" s="629" t="s">
        <v>137</v>
      </c>
      <c r="S33" s="630"/>
      <c r="T33" s="630"/>
      <c r="U33" s="630"/>
      <c r="V33" s="630"/>
      <c r="W33" s="630"/>
      <c r="X33" s="630"/>
      <c r="Y33" s="631"/>
      <c r="Z33" s="632" t="s">
        <v>137</v>
      </c>
      <c r="AA33" s="632"/>
      <c r="AB33" s="632"/>
      <c r="AC33" s="632"/>
      <c r="AD33" s="633" t="s">
        <v>137</v>
      </c>
      <c r="AE33" s="633"/>
      <c r="AF33" s="633"/>
      <c r="AG33" s="633"/>
      <c r="AH33" s="633"/>
      <c r="AI33" s="633"/>
      <c r="AJ33" s="633"/>
      <c r="AK33" s="633"/>
      <c r="AL33" s="634" t="s">
        <v>137</v>
      </c>
      <c r="AM33" s="635"/>
      <c r="AN33" s="635"/>
      <c r="AO33" s="636"/>
      <c r="AP33" s="688"/>
      <c r="AQ33" s="689"/>
      <c r="AR33" s="689"/>
      <c r="AS33" s="689"/>
      <c r="AT33" s="692"/>
      <c r="AU33" s="218"/>
      <c r="AV33" s="218"/>
      <c r="AW33" s="218"/>
      <c r="AX33" s="673" t="s">
        <v>319</v>
      </c>
      <c r="AY33" s="674"/>
      <c r="AZ33" s="674"/>
      <c r="BA33" s="674"/>
      <c r="BB33" s="674"/>
      <c r="BC33" s="674"/>
      <c r="BD33" s="674"/>
      <c r="BE33" s="674"/>
      <c r="BF33" s="675"/>
      <c r="BG33" s="699">
        <v>92.6</v>
      </c>
      <c r="BH33" s="700"/>
      <c r="BI33" s="700"/>
      <c r="BJ33" s="700"/>
      <c r="BK33" s="700"/>
      <c r="BL33" s="700"/>
      <c r="BM33" s="701">
        <v>68.5</v>
      </c>
      <c r="BN33" s="700"/>
      <c r="BO33" s="700"/>
      <c r="BP33" s="700"/>
      <c r="BQ33" s="702"/>
      <c r="BR33" s="699">
        <v>94.7</v>
      </c>
      <c r="BS33" s="700"/>
      <c r="BT33" s="700"/>
      <c r="BU33" s="700"/>
      <c r="BV33" s="700"/>
      <c r="BW33" s="700"/>
      <c r="BX33" s="701">
        <v>73.599999999999994</v>
      </c>
      <c r="BY33" s="700"/>
      <c r="BZ33" s="700"/>
      <c r="CA33" s="700"/>
      <c r="CB33" s="702"/>
      <c r="CD33" s="644" t="s">
        <v>320</v>
      </c>
      <c r="CE33" s="645"/>
      <c r="CF33" s="645"/>
      <c r="CG33" s="645"/>
      <c r="CH33" s="645"/>
      <c r="CI33" s="645"/>
      <c r="CJ33" s="645"/>
      <c r="CK33" s="645"/>
      <c r="CL33" s="645"/>
      <c r="CM33" s="645"/>
      <c r="CN33" s="645"/>
      <c r="CO33" s="645"/>
      <c r="CP33" s="645"/>
      <c r="CQ33" s="646"/>
      <c r="CR33" s="629">
        <v>1388006</v>
      </c>
      <c r="CS33" s="667"/>
      <c r="CT33" s="667"/>
      <c r="CU33" s="667"/>
      <c r="CV33" s="667"/>
      <c r="CW33" s="667"/>
      <c r="CX33" s="667"/>
      <c r="CY33" s="668"/>
      <c r="CZ33" s="634">
        <v>47.7</v>
      </c>
      <c r="DA33" s="669"/>
      <c r="DB33" s="669"/>
      <c r="DC33" s="672"/>
      <c r="DD33" s="638">
        <v>898846</v>
      </c>
      <c r="DE33" s="667"/>
      <c r="DF33" s="667"/>
      <c r="DG33" s="667"/>
      <c r="DH33" s="667"/>
      <c r="DI33" s="667"/>
      <c r="DJ33" s="667"/>
      <c r="DK33" s="668"/>
      <c r="DL33" s="638">
        <v>330352</v>
      </c>
      <c r="DM33" s="667"/>
      <c r="DN33" s="667"/>
      <c r="DO33" s="667"/>
      <c r="DP33" s="667"/>
      <c r="DQ33" s="667"/>
      <c r="DR33" s="667"/>
      <c r="DS33" s="667"/>
      <c r="DT33" s="667"/>
      <c r="DU33" s="667"/>
      <c r="DV33" s="668"/>
      <c r="DW33" s="634">
        <v>25.1</v>
      </c>
      <c r="DX33" s="669"/>
      <c r="DY33" s="669"/>
      <c r="DZ33" s="669"/>
      <c r="EA33" s="669"/>
      <c r="EB33" s="669"/>
      <c r="EC33" s="670"/>
    </row>
    <row r="34" spans="2:133" ht="11.25" customHeight="1" x14ac:dyDescent="0.15">
      <c r="B34" s="626" t="s">
        <v>321</v>
      </c>
      <c r="C34" s="627"/>
      <c r="D34" s="627"/>
      <c r="E34" s="627"/>
      <c r="F34" s="627"/>
      <c r="G34" s="627"/>
      <c r="H34" s="627"/>
      <c r="I34" s="627"/>
      <c r="J34" s="627"/>
      <c r="K34" s="627"/>
      <c r="L34" s="627"/>
      <c r="M34" s="627"/>
      <c r="N34" s="627"/>
      <c r="O34" s="627"/>
      <c r="P34" s="627"/>
      <c r="Q34" s="628"/>
      <c r="R34" s="629">
        <v>415814</v>
      </c>
      <c r="S34" s="630"/>
      <c r="T34" s="630"/>
      <c r="U34" s="630"/>
      <c r="V34" s="630"/>
      <c r="W34" s="630"/>
      <c r="X34" s="630"/>
      <c r="Y34" s="631"/>
      <c r="Z34" s="632">
        <v>12.8</v>
      </c>
      <c r="AA34" s="632"/>
      <c r="AB34" s="632"/>
      <c r="AC34" s="632"/>
      <c r="AD34" s="633" t="s">
        <v>137</v>
      </c>
      <c r="AE34" s="633"/>
      <c r="AF34" s="633"/>
      <c r="AG34" s="633"/>
      <c r="AH34" s="633"/>
      <c r="AI34" s="633"/>
      <c r="AJ34" s="633"/>
      <c r="AK34" s="633"/>
      <c r="AL34" s="634" t="s">
        <v>137</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322</v>
      </c>
      <c r="CE34" s="645"/>
      <c r="CF34" s="645"/>
      <c r="CG34" s="645"/>
      <c r="CH34" s="645"/>
      <c r="CI34" s="645"/>
      <c r="CJ34" s="645"/>
      <c r="CK34" s="645"/>
      <c r="CL34" s="645"/>
      <c r="CM34" s="645"/>
      <c r="CN34" s="645"/>
      <c r="CO34" s="645"/>
      <c r="CP34" s="645"/>
      <c r="CQ34" s="646"/>
      <c r="CR34" s="629">
        <v>627551</v>
      </c>
      <c r="CS34" s="630"/>
      <c r="CT34" s="630"/>
      <c r="CU34" s="630"/>
      <c r="CV34" s="630"/>
      <c r="CW34" s="630"/>
      <c r="CX34" s="630"/>
      <c r="CY34" s="631"/>
      <c r="CZ34" s="634">
        <v>21.6</v>
      </c>
      <c r="DA34" s="669"/>
      <c r="DB34" s="669"/>
      <c r="DC34" s="672"/>
      <c r="DD34" s="638">
        <v>325218</v>
      </c>
      <c r="DE34" s="630"/>
      <c r="DF34" s="630"/>
      <c r="DG34" s="630"/>
      <c r="DH34" s="630"/>
      <c r="DI34" s="630"/>
      <c r="DJ34" s="630"/>
      <c r="DK34" s="631"/>
      <c r="DL34" s="638">
        <v>155358</v>
      </c>
      <c r="DM34" s="630"/>
      <c r="DN34" s="630"/>
      <c r="DO34" s="630"/>
      <c r="DP34" s="630"/>
      <c r="DQ34" s="630"/>
      <c r="DR34" s="630"/>
      <c r="DS34" s="630"/>
      <c r="DT34" s="630"/>
      <c r="DU34" s="630"/>
      <c r="DV34" s="631"/>
      <c r="DW34" s="634">
        <v>11.8</v>
      </c>
      <c r="DX34" s="669"/>
      <c r="DY34" s="669"/>
      <c r="DZ34" s="669"/>
      <c r="EA34" s="669"/>
      <c r="EB34" s="669"/>
      <c r="EC34" s="670"/>
    </row>
    <row r="35" spans="2:133" ht="11.25" customHeight="1" x14ac:dyDescent="0.15">
      <c r="B35" s="626" t="s">
        <v>323</v>
      </c>
      <c r="C35" s="627"/>
      <c r="D35" s="627"/>
      <c r="E35" s="627"/>
      <c r="F35" s="627"/>
      <c r="G35" s="627"/>
      <c r="H35" s="627"/>
      <c r="I35" s="627"/>
      <c r="J35" s="627"/>
      <c r="K35" s="627"/>
      <c r="L35" s="627"/>
      <c r="M35" s="627"/>
      <c r="N35" s="627"/>
      <c r="O35" s="627"/>
      <c r="P35" s="627"/>
      <c r="Q35" s="628"/>
      <c r="R35" s="629">
        <v>17432</v>
      </c>
      <c r="S35" s="630"/>
      <c r="T35" s="630"/>
      <c r="U35" s="630"/>
      <c r="V35" s="630"/>
      <c r="W35" s="630"/>
      <c r="X35" s="630"/>
      <c r="Y35" s="631"/>
      <c r="Z35" s="632">
        <v>0.5</v>
      </c>
      <c r="AA35" s="632"/>
      <c r="AB35" s="632"/>
      <c r="AC35" s="632"/>
      <c r="AD35" s="633">
        <v>1166</v>
      </c>
      <c r="AE35" s="633"/>
      <c r="AF35" s="633"/>
      <c r="AG35" s="633"/>
      <c r="AH35" s="633"/>
      <c r="AI35" s="633"/>
      <c r="AJ35" s="633"/>
      <c r="AK35" s="633"/>
      <c r="AL35" s="634">
        <v>0.1</v>
      </c>
      <c r="AM35" s="635"/>
      <c r="AN35" s="635"/>
      <c r="AO35" s="636"/>
      <c r="AP35" s="221"/>
      <c r="AQ35" s="608" t="s">
        <v>324</v>
      </c>
      <c r="AR35" s="609"/>
      <c r="AS35" s="609"/>
      <c r="AT35" s="609"/>
      <c r="AU35" s="609"/>
      <c r="AV35" s="609"/>
      <c r="AW35" s="609"/>
      <c r="AX35" s="609"/>
      <c r="AY35" s="609"/>
      <c r="AZ35" s="609"/>
      <c r="BA35" s="609"/>
      <c r="BB35" s="609"/>
      <c r="BC35" s="609"/>
      <c r="BD35" s="609"/>
      <c r="BE35" s="609"/>
      <c r="BF35" s="610"/>
      <c r="BG35" s="608" t="s">
        <v>325</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326</v>
      </c>
      <c r="CE35" s="645"/>
      <c r="CF35" s="645"/>
      <c r="CG35" s="645"/>
      <c r="CH35" s="645"/>
      <c r="CI35" s="645"/>
      <c r="CJ35" s="645"/>
      <c r="CK35" s="645"/>
      <c r="CL35" s="645"/>
      <c r="CM35" s="645"/>
      <c r="CN35" s="645"/>
      <c r="CO35" s="645"/>
      <c r="CP35" s="645"/>
      <c r="CQ35" s="646"/>
      <c r="CR35" s="629">
        <v>46899</v>
      </c>
      <c r="CS35" s="667"/>
      <c r="CT35" s="667"/>
      <c r="CU35" s="667"/>
      <c r="CV35" s="667"/>
      <c r="CW35" s="667"/>
      <c r="CX35" s="667"/>
      <c r="CY35" s="668"/>
      <c r="CZ35" s="634">
        <v>1.6</v>
      </c>
      <c r="DA35" s="669"/>
      <c r="DB35" s="669"/>
      <c r="DC35" s="672"/>
      <c r="DD35" s="638">
        <v>42472</v>
      </c>
      <c r="DE35" s="667"/>
      <c r="DF35" s="667"/>
      <c r="DG35" s="667"/>
      <c r="DH35" s="667"/>
      <c r="DI35" s="667"/>
      <c r="DJ35" s="667"/>
      <c r="DK35" s="668"/>
      <c r="DL35" s="638">
        <v>35158</v>
      </c>
      <c r="DM35" s="667"/>
      <c r="DN35" s="667"/>
      <c r="DO35" s="667"/>
      <c r="DP35" s="667"/>
      <c r="DQ35" s="667"/>
      <c r="DR35" s="667"/>
      <c r="DS35" s="667"/>
      <c r="DT35" s="667"/>
      <c r="DU35" s="667"/>
      <c r="DV35" s="668"/>
      <c r="DW35" s="634">
        <v>2.7</v>
      </c>
      <c r="DX35" s="669"/>
      <c r="DY35" s="669"/>
      <c r="DZ35" s="669"/>
      <c r="EA35" s="669"/>
      <c r="EB35" s="669"/>
      <c r="EC35" s="670"/>
    </row>
    <row r="36" spans="2:133" ht="11.25" customHeight="1" x14ac:dyDescent="0.15">
      <c r="B36" s="626" t="s">
        <v>327</v>
      </c>
      <c r="C36" s="627"/>
      <c r="D36" s="627"/>
      <c r="E36" s="627"/>
      <c r="F36" s="627"/>
      <c r="G36" s="627"/>
      <c r="H36" s="627"/>
      <c r="I36" s="627"/>
      <c r="J36" s="627"/>
      <c r="K36" s="627"/>
      <c r="L36" s="627"/>
      <c r="M36" s="627"/>
      <c r="N36" s="627"/>
      <c r="O36" s="627"/>
      <c r="P36" s="627"/>
      <c r="Q36" s="628"/>
      <c r="R36" s="629">
        <v>18473</v>
      </c>
      <c r="S36" s="630"/>
      <c r="T36" s="630"/>
      <c r="U36" s="630"/>
      <c r="V36" s="630"/>
      <c r="W36" s="630"/>
      <c r="X36" s="630"/>
      <c r="Y36" s="631"/>
      <c r="Z36" s="632">
        <v>0.6</v>
      </c>
      <c r="AA36" s="632"/>
      <c r="AB36" s="632"/>
      <c r="AC36" s="632"/>
      <c r="AD36" s="633" t="s">
        <v>137</v>
      </c>
      <c r="AE36" s="633"/>
      <c r="AF36" s="633"/>
      <c r="AG36" s="633"/>
      <c r="AH36" s="633"/>
      <c r="AI36" s="633"/>
      <c r="AJ36" s="633"/>
      <c r="AK36" s="633"/>
      <c r="AL36" s="634" t="s">
        <v>137</v>
      </c>
      <c r="AM36" s="635"/>
      <c r="AN36" s="635"/>
      <c r="AO36" s="636"/>
      <c r="AP36" s="221"/>
      <c r="AQ36" s="703" t="s">
        <v>328</v>
      </c>
      <c r="AR36" s="704"/>
      <c r="AS36" s="704"/>
      <c r="AT36" s="704"/>
      <c r="AU36" s="704"/>
      <c r="AV36" s="704"/>
      <c r="AW36" s="704"/>
      <c r="AX36" s="704"/>
      <c r="AY36" s="705"/>
      <c r="AZ36" s="618">
        <v>233597</v>
      </c>
      <c r="BA36" s="619"/>
      <c r="BB36" s="619"/>
      <c r="BC36" s="619"/>
      <c r="BD36" s="619"/>
      <c r="BE36" s="619"/>
      <c r="BF36" s="706"/>
      <c r="BG36" s="640" t="s">
        <v>329</v>
      </c>
      <c r="BH36" s="641"/>
      <c r="BI36" s="641"/>
      <c r="BJ36" s="641"/>
      <c r="BK36" s="641"/>
      <c r="BL36" s="641"/>
      <c r="BM36" s="641"/>
      <c r="BN36" s="641"/>
      <c r="BO36" s="641"/>
      <c r="BP36" s="641"/>
      <c r="BQ36" s="641"/>
      <c r="BR36" s="641"/>
      <c r="BS36" s="641"/>
      <c r="BT36" s="641"/>
      <c r="BU36" s="642"/>
      <c r="BV36" s="618">
        <v>5923</v>
      </c>
      <c r="BW36" s="619"/>
      <c r="BX36" s="619"/>
      <c r="BY36" s="619"/>
      <c r="BZ36" s="619"/>
      <c r="CA36" s="619"/>
      <c r="CB36" s="706"/>
      <c r="CD36" s="644" t="s">
        <v>330</v>
      </c>
      <c r="CE36" s="645"/>
      <c r="CF36" s="645"/>
      <c r="CG36" s="645"/>
      <c r="CH36" s="645"/>
      <c r="CI36" s="645"/>
      <c r="CJ36" s="645"/>
      <c r="CK36" s="645"/>
      <c r="CL36" s="645"/>
      <c r="CM36" s="645"/>
      <c r="CN36" s="645"/>
      <c r="CO36" s="645"/>
      <c r="CP36" s="645"/>
      <c r="CQ36" s="646"/>
      <c r="CR36" s="629">
        <v>332320</v>
      </c>
      <c r="CS36" s="630"/>
      <c r="CT36" s="630"/>
      <c r="CU36" s="630"/>
      <c r="CV36" s="630"/>
      <c r="CW36" s="630"/>
      <c r="CX36" s="630"/>
      <c r="CY36" s="631"/>
      <c r="CZ36" s="634">
        <v>11.4</v>
      </c>
      <c r="DA36" s="669"/>
      <c r="DB36" s="669"/>
      <c r="DC36" s="672"/>
      <c r="DD36" s="638">
        <v>191525</v>
      </c>
      <c r="DE36" s="630"/>
      <c r="DF36" s="630"/>
      <c r="DG36" s="630"/>
      <c r="DH36" s="630"/>
      <c r="DI36" s="630"/>
      <c r="DJ36" s="630"/>
      <c r="DK36" s="631"/>
      <c r="DL36" s="638">
        <v>102852</v>
      </c>
      <c r="DM36" s="630"/>
      <c r="DN36" s="630"/>
      <c r="DO36" s="630"/>
      <c r="DP36" s="630"/>
      <c r="DQ36" s="630"/>
      <c r="DR36" s="630"/>
      <c r="DS36" s="630"/>
      <c r="DT36" s="630"/>
      <c r="DU36" s="630"/>
      <c r="DV36" s="631"/>
      <c r="DW36" s="634">
        <v>7.8</v>
      </c>
      <c r="DX36" s="669"/>
      <c r="DY36" s="669"/>
      <c r="DZ36" s="669"/>
      <c r="EA36" s="669"/>
      <c r="EB36" s="669"/>
      <c r="EC36" s="670"/>
    </row>
    <row r="37" spans="2:133" ht="11.25" customHeight="1" x14ac:dyDescent="0.15">
      <c r="B37" s="626" t="s">
        <v>331</v>
      </c>
      <c r="C37" s="627"/>
      <c r="D37" s="627"/>
      <c r="E37" s="627"/>
      <c r="F37" s="627"/>
      <c r="G37" s="627"/>
      <c r="H37" s="627"/>
      <c r="I37" s="627"/>
      <c r="J37" s="627"/>
      <c r="K37" s="627"/>
      <c r="L37" s="627"/>
      <c r="M37" s="627"/>
      <c r="N37" s="627"/>
      <c r="O37" s="627"/>
      <c r="P37" s="627"/>
      <c r="Q37" s="628"/>
      <c r="R37" s="629">
        <v>183083</v>
      </c>
      <c r="S37" s="630"/>
      <c r="T37" s="630"/>
      <c r="U37" s="630"/>
      <c r="V37" s="630"/>
      <c r="W37" s="630"/>
      <c r="X37" s="630"/>
      <c r="Y37" s="631"/>
      <c r="Z37" s="632">
        <v>5.6</v>
      </c>
      <c r="AA37" s="632"/>
      <c r="AB37" s="632"/>
      <c r="AC37" s="632"/>
      <c r="AD37" s="633" t="s">
        <v>137</v>
      </c>
      <c r="AE37" s="633"/>
      <c r="AF37" s="633"/>
      <c r="AG37" s="633"/>
      <c r="AH37" s="633"/>
      <c r="AI37" s="633"/>
      <c r="AJ37" s="633"/>
      <c r="AK37" s="633"/>
      <c r="AL37" s="634" t="s">
        <v>137</v>
      </c>
      <c r="AM37" s="635"/>
      <c r="AN37" s="635"/>
      <c r="AO37" s="636"/>
      <c r="AQ37" s="707" t="s">
        <v>332</v>
      </c>
      <c r="AR37" s="708"/>
      <c r="AS37" s="708"/>
      <c r="AT37" s="708"/>
      <c r="AU37" s="708"/>
      <c r="AV37" s="708"/>
      <c r="AW37" s="708"/>
      <c r="AX37" s="708"/>
      <c r="AY37" s="709"/>
      <c r="AZ37" s="629">
        <v>58217</v>
      </c>
      <c r="BA37" s="630"/>
      <c r="BB37" s="630"/>
      <c r="BC37" s="630"/>
      <c r="BD37" s="667"/>
      <c r="BE37" s="667"/>
      <c r="BF37" s="698"/>
      <c r="BG37" s="644" t="s">
        <v>333</v>
      </c>
      <c r="BH37" s="645"/>
      <c r="BI37" s="645"/>
      <c r="BJ37" s="645"/>
      <c r="BK37" s="645"/>
      <c r="BL37" s="645"/>
      <c r="BM37" s="645"/>
      <c r="BN37" s="645"/>
      <c r="BO37" s="645"/>
      <c r="BP37" s="645"/>
      <c r="BQ37" s="645"/>
      <c r="BR37" s="645"/>
      <c r="BS37" s="645"/>
      <c r="BT37" s="645"/>
      <c r="BU37" s="646"/>
      <c r="BV37" s="629">
        <v>5923</v>
      </c>
      <c r="BW37" s="630"/>
      <c r="BX37" s="630"/>
      <c r="BY37" s="630"/>
      <c r="BZ37" s="630"/>
      <c r="CA37" s="630"/>
      <c r="CB37" s="639"/>
      <c r="CD37" s="644" t="s">
        <v>334</v>
      </c>
      <c r="CE37" s="645"/>
      <c r="CF37" s="645"/>
      <c r="CG37" s="645"/>
      <c r="CH37" s="645"/>
      <c r="CI37" s="645"/>
      <c r="CJ37" s="645"/>
      <c r="CK37" s="645"/>
      <c r="CL37" s="645"/>
      <c r="CM37" s="645"/>
      <c r="CN37" s="645"/>
      <c r="CO37" s="645"/>
      <c r="CP37" s="645"/>
      <c r="CQ37" s="646"/>
      <c r="CR37" s="629">
        <v>19085</v>
      </c>
      <c r="CS37" s="667"/>
      <c r="CT37" s="667"/>
      <c r="CU37" s="667"/>
      <c r="CV37" s="667"/>
      <c r="CW37" s="667"/>
      <c r="CX37" s="667"/>
      <c r="CY37" s="668"/>
      <c r="CZ37" s="634">
        <v>0.7</v>
      </c>
      <c r="DA37" s="669"/>
      <c r="DB37" s="669"/>
      <c r="DC37" s="672"/>
      <c r="DD37" s="638">
        <v>19085</v>
      </c>
      <c r="DE37" s="667"/>
      <c r="DF37" s="667"/>
      <c r="DG37" s="667"/>
      <c r="DH37" s="667"/>
      <c r="DI37" s="667"/>
      <c r="DJ37" s="667"/>
      <c r="DK37" s="668"/>
      <c r="DL37" s="638">
        <v>19085</v>
      </c>
      <c r="DM37" s="667"/>
      <c r="DN37" s="667"/>
      <c r="DO37" s="667"/>
      <c r="DP37" s="667"/>
      <c r="DQ37" s="667"/>
      <c r="DR37" s="667"/>
      <c r="DS37" s="667"/>
      <c r="DT37" s="667"/>
      <c r="DU37" s="667"/>
      <c r="DV37" s="668"/>
      <c r="DW37" s="634">
        <v>1.5</v>
      </c>
      <c r="DX37" s="669"/>
      <c r="DY37" s="669"/>
      <c r="DZ37" s="669"/>
      <c r="EA37" s="669"/>
      <c r="EB37" s="669"/>
      <c r="EC37" s="670"/>
    </row>
    <row r="38" spans="2:133" ht="11.25" customHeight="1" x14ac:dyDescent="0.15">
      <c r="B38" s="626" t="s">
        <v>335</v>
      </c>
      <c r="C38" s="627"/>
      <c r="D38" s="627"/>
      <c r="E38" s="627"/>
      <c r="F38" s="627"/>
      <c r="G38" s="627"/>
      <c r="H38" s="627"/>
      <c r="I38" s="627"/>
      <c r="J38" s="627"/>
      <c r="K38" s="627"/>
      <c r="L38" s="627"/>
      <c r="M38" s="627"/>
      <c r="N38" s="627"/>
      <c r="O38" s="627"/>
      <c r="P38" s="627"/>
      <c r="Q38" s="628"/>
      <c r="R38" s="629">
        <v>331200</v>
      </c>
      <c r="S38" s="630"/>
      <c r="T38" s="630"/>
      <c r="U38" s="630"/>
      <c r="V38" s="630"/>
      <c r="W38" s="630"/>
      <c r="X38" s="630"/>
      <c r="Y38" s="631"/>
      <c r="Z38" s="632">
        <v>10.199999999999999</v>
      </c>
      <c r="AA38" s="632"/>
      <c r="AB38" s="632"/>
      <c r="AC38" s="632"/>
      <c r="AD38" s="633" t="s">
        <v>137</v>
      </c>
      <c r="AE38" s="633"/>
      <c r="AF38" s="633"/>
      <c r="AG38" s="633"/>
      <c r="AH38" s="633"/>
      <c r="AI38" s="633"/>
      <c r="AJ38" s="633"/>
      <c r="AK38" s="633"/>
      <c r="AL38" s="634" t="s">
        <v>137</v>
      </c>
      <c r="AM38" s="635"/>
      <c r="AN38" s="635"/>
      <c r="AO38" s="636"/>
      <c r="AQ38" s="707" t="s">
        <v>336</v>
      </c>
      <c r="AR38" s="708"/>
      <c r="AS38" s="708"/>
      <c r="AT38" s="708"/>
      <c r="AU38" s="708"/>
      <c r="AV38" s="708"/>
      <c r="AW38" s="708"/>
      <c r="AX38" s="708"/>
      <c r="AY38" s="709"/>
      <c r="AZ38" s="629">
        <v>42280</v>
      </c>
      <c r="BA38" s="630"/>
      <c r="BB38" s="630"/>
      <c r="BC38" s="630"/>
      <c r="BD38" s="667"/>
      <c r="BE38" s="667"/>
      <c r="BF38" s="698"/>
      <c r="BG38" s="644" t="s">
        <v>337</v>
      </c>
      <c r="BH38" s="645"/>
      <c r="BI38" s="645"/>
      <c r="BJ38" s="645"/>
      <c r="BK38" s="645"/>
      <c r="BL38" s="645"/>
      <c r="BM38" s="645"/>
      <c r="BN38" s="645"/>
      <c r="BO38" s="645"/>
      <c r="BP38" s="645"/>
      <c r="BQ38" s="645"/>
      <c r="BR38" s="645"/>
      <c r="BS38" s="645"/>
      <c r="BT38" s="645"/>
      <c r="BU38" s="646"/>
      <c r="BV38" s="629">
        <v>264</v>
      </c>
      <c r="BW38" s="630"/>
      <c r="BX38" s="630"/>
      <c r="BY38" s="630"/>
      <c r="BZ38" s="630"/>
      <c r="CA38" s="630"/>
      <c r="CB38" s="639"/>
      <c r="CD38" s="644" t="s">
        <v>338</v>
      </c>
      <c r="CE38" s="645"/>
      <c r="CF38" s="645"/>
      <c r="CG38" s="645"/>
      <c r="CH38" s="645"/>
      <c r="CI38" s="645"/>
      <c r="CJ38" s="645"/>
      <c r="CK38" s="645"/>
      <c r="CL38" s="645"/>
      <c r="CM38" s="645"/>
      <c r="CN38" s="645"/>
      <c r="CO38" s="645"/>
      <c r="CP38" s="645"/>
      <c r="CQ38" s="646"/>
      <c r="CR38" s="629">
        <v>194444</v>
      </c>
      <c r="CS38" s="630"/>
      <c r="CT38" s="630"/>
      <c r="CU38" s="630"/>
      <c r="CV38" s="630"/>
      <c r="CW38" s="630"/>
      <c r="CX38" s="630"/>
      <c r="CY38" s="631"/>
      <c r="CZ38" s="634">
        <v>6.7</v>
      </c>
      <c r="DA38" s="669"/>
      <c r="DB38" s="669"/>
      <c r="DC38" s="672"/>
      <c r="DD38" s="638">
        <v>152839</v>
      </c>
      <c r="DE38" s="630"/>
      <c r="DF38" s="630"/>
      <c r="DG38" s="630"/>
      <c r="DH38" s="630"/>
      <c r="DI38" s="630"/>
      <c r="DJ38" s="630"/>
      <c r="DK38" s="631"/>
      <c r="DL38" s="638">
        <v>36984</v>
      </c>
      <c r="DM38" s="630"/>
      <c r="DN38" s="630"/>
      <c r="DO38" s="630"/>
      <c r="DP38" s="630"/>
      <c r="DQ38" s="630"/>
      <c r="DR38" s="630"/>
      <c r="DS38" s="630"/>
      <c r="DT38" s="630"/>
      <c r="DU38" s="630"/>
      <c r="DV38" s="631"/>
      <c r="DW38" s="634">
        <v>2.8</v>
      </c>
      <c r="DX38" s="669"/>
      <c r="DY38" s="669"/>
      <c r="DZ38" s="669"/>
      <c r="EA38" s="669"/>
      <c r="EB38" s="669"/>
      <c r="EC38" s="670"/>
    </row>
    <row r="39" spans="2:133" ht="11.25" customHeight="1" x14ac:dyDescent="0.15">
      <c r="B39" s="626" t="s">
        <v>339</v>
      </c>
      <c r="C39" s="627"/>
      <c r="D39" s="627"/>
      <c r="E39" s="627"/>
      <c r="F39" s="627"/>
      <c r="G39" s="627"/>
      <c r="H39" s="627"/>
      <c r="I39" s="627"/>
      <c r="J39" s="627"/>
      <c r="K39" s="627"/>
      <c r="L39" s="627"/>
      <c r="M39" s="627"/>
      <c r="N39" s="627"/>
      <c r="O39" s="627"/>
      <c r="P39" s="627"/>
      <c r="Q39" s="628"/>
      <c r="R39" s="629">
        <v>43147</v>
      </c>
      <c r="S39" s="630"/>
      <c r="T39" s="630"/>
      <c r="U39" s="630"/>
      <c r="V39" s="630"/>
      <c r="W39" s="630"/>
      <c r="X39" s="630"/>
      <c r="Y39" s="631"/>
      <c r="Z39" s="632">
        <v>1.3</v>
      </c>
      <c r="AA39" s="632"/>
      <c r="AB39" s="632"/>
      <c r="AC39" s="632"/>
      <c r="AD39" s="633">
        <v>146</v>
      </c>
      <c r="AE39" s="633"/>
      <c r="AF39" s="633"/>
      <c r="AG39" s="633"/>
      <c r="AH39" s="633"/>
      <c r="AI39" s="633"/>
      <c r="AJ39" s="633"/>
      <c r="AK39" s="633"/>
      <c r="AL39" s="634">
        <v>0</v>
      </c>
      <c r="AM39" s="635"/>
      <c r="AN39" s="635"/>
      <c r="AO39" s="636"/>
      <c r="AQ39" s="707" t="s">
        <v>340</v>
      </c>
      <c r="AR39" s="708"/>
      <c r="AS39" s="708"/>
      <c r="AT39" s="708"/>
      <c r="AU39" s="708"/>
      <c r="AV39" s="708"/>
      <c r="AW39" s="708"/>
      <c r="AX39" s="708"/>
      <c r="AY39" s="709"/>
      <c r="AZ39" s="629">
        <v>39883</v>
      </c>
      <c r="BA39" s="630"/>
      <c r="BB39" s="630"/>
      <c r="BC39" s="630"/>
      <c r="BD39" s="667"/>
      <c r="BE39" s="667"/>
      <c r="BF39" s="698"/>
      <c r="BG39" s="644" t="s">
        <v>341</v>
      </c>
      <c r="BH39" s="645"/>
      <c r="BI39" s="645"/>
      <c r="BJ39" s="645"/>
      <c r="BK39" s="645"/>
      <c r="BL39" s="645"/>
      <c r="BM39" s="645"/>
      <c r="BN39" s="645"/>
      <c r="BO39" s="645"/>
      <c r="BP39" s="645"/>
      <c r="BQ39" s="645"/>
      <c r="BR39" s="645"/>
      <c r="BS39" s="645"/>
      <c r="BT39" s="645"/>
      <c r="BU39" s="646"/>
      <c r="BV39" s="629">
        <v>435</v>
      </c>
      <c r="BW39" s="630"/>
      <c r="BX39" s="630"/>
      <c r="BY39" s="630"/>
      <c r="BZ39" s="630"/>
      <c r="CA39" s="630"/>
      <c r="CB39" s="639"/>
      <c r="CD39" s="644" t="s">
        <v>342</v>
      </c>
      <c r="CE39" s="645"/>
      <c r="CF39" s="645"/>
      <c r="CG39" s="645"/>
      <c r="CH39" s="645"/>
      <c r="CI39" s="645"/>
      <c r="CJ39" s="645"/>
      <c r="CK39" s="645"/>
      <c r="CL39" s="645"/>
      <c r="CM39" s="645"/>
      <c r="CN39" s="645"/>
      <c r="CO39" s="645"/>
      <c r="CP39" s="645"/>
      <c r="CQ39" s="646"/>
      <c r="CR39" s="629">
        <v>186792</v>
      </c>
      <c r="CS39" s="667"/>
      <c r="CT39" s="667"/>
      <c r="CU39" s="667"/>
      <c r="CV39" s="667"/>
      <c r="CW39" s="667"/>
      <c r="CX39" s="667"/>
      <c r="CY39" s="668"/>
      <c r="CZ39" s="634">
        <v>6.4</v>
      </c>
      <c r="DA39" s="669"/>
      <c r="DB39" s="669"/>
      <c r="DC39" s="672"/>
      <c r="DD39" s="638">
        <v>186792</v>
      </c>
      <c r="DE39" s="667"/>
      <c r="DF39" s="667"/>
      <c r="DG39" s="667"/>
      <c r="DH39" s="667"/>
      <c r="DI39" s="667"/>
      <c r="DJ39" s="667"/>
      <c r="DK39" s="668"/>
      <c r="DL39" s="638" t="s">
        <v>137</v>
      </c>
      <c r="DM39" s="667"/>
      <c r="DN39" s="667"/>
      <c r="DO39" s="667"/>
      <c r="DP39" s="667"/>
      <c r="DQ39" s="667"/>
      <c r="DR39" s="667"/>
      <c r="DS39" s="667"/>
      <c r="DT39" s="667"/>
      <c r="DU39" s="667"/>
      <c r="DV39" s="668"/>
      <c r="DW39" s="634" t="s">
        <v>137</v>
      </c>
      <c r="DX39" s="669"/>
      <c r="DY39" s="669"/>
      <c r="DZ39" s="669"/>
      <c r="EA39" s="669"/>
      <c r="EB39" s="669"/>
      <c r="EC39" s="670"/>
    </row>
    <row r="40" spans="2:133" ht="11.25" customHeight="1" x14ac:dyDescent="0.15">
      <c r="B40" s="626" t="s">
        <v>343</v>
      </c>
      <c r="C40" s="627"/>
      <c r="D40" s="627"/>
      <c r="E40" s="627"/>
      <c r="F40" s="627"/>
      <c r="G40" s="627"/>
      <c r="H40" s="627"/>
      <c r="I40" s="627"/>
      <c r="J40" s="627"/>
      <c r="K40" s="627"/>
      <c r="L40" s="627"/>
      <c r="M40" s="627"/>
      <c r="N40" s="627"/>
      <c r="O40" s="627"/>
      <c r="P40" s="627"/>
      <c r="Q40" s="628"/>
      <c r="R40" s="629">
        <v>320033</v>
      </c>
      <c r="S40" s="630"/>
      <c r="T40" s="630"/>
      <c r="U40" s="630"/>
      <c r="V40" s="630"/>
      <c r="W40" s="630"/>
      <c r="X40" s="630"/>
      <c r="Y40" s="631"/>
      <c r="Z40" s="632">
        <v>9.8000000000000007</v>
      </c>
      <c r="AA40" s="632"/>
      <c r="AB40" s="632"/>
      <c r="AC40" s="632"/>
      <c r="AD40" s="633" t="s">
        <v>137</v>
      </c>
      <c r="AE40" s="633"/>
      <c r="AF40" s="633"/>
      <c r="AG40" s="633"/>
      <c r="AH40" s="633"/>
      <c r="AI40" s="633"/>
      <c r="AJ40" s="633"/>
      <c r="AK40" s="633"/>
      <c r="AL40" s="634" t="s">
        <v>137</v>
      </c>
      <c r="AM40" s="635"/>
      <c r="AN40" s="635"/>
      <c r="AO40" s="636"/>
      <c r="AQ40" s="707" t="s">
        <v>344</v>
      </c>
      <c r="AR40" s="708"/>
      <c r="AS40" s="708"/>
      <c r="AT40" s="708"/>
      <c r="AU40" s="708"/>
      <c r="AV40" s="708"/>
      <c r="AW40" s="708"/>
      <c r="AX40" s="708"/>
      <c r="AY40" s="709"/>
      <c r="AZ40" s="629">
        <v>39153</v>
      </c>
      <c r="BA40" s="630"/>
      <c r="BB40" s="630"/>
      <c r="BC40" s="630"/>
      <c r="BD40" s="667"/>
      <c r="BE40" s="667"/>
      <c r="BF40" s="698"/>
      <c r="BG40" s="710" t="s">
        <v>345</v>
      </c>
      <c r="BH40" s="711"/>
      <c r="BI40" s="711"/>
      <c r="BJ40" s="711"/>
      <c r="BK40" s="711"/>
      <c r="BL40" s="222"/>
      <c r="BM40" s="645" t="s">
        <v>346</v>
      </c>
      <c r="BN40" s="645"/>
      <c r="BO40" s="645"/>
      <c r="BP40" s="645"/>
      <c r="BQ40" s="645"/>
      <c r="BR40" s="645"/>
      <c r="BS40" s="645"/>
      <c r="BT40" s="645"/>
      <c r="BU40" s="646"/>
      <c r="BV40" s="629">
        <v>44</v>
      </c>
      <c r="BW40" s="630"/>
      <c r="BX40" s="630"/>
      <c r="BY40" s="630"/>
      <c r="BZ40" s="630"/>
      <c r="CA40" s="630"/>
      <c r="CB40" s="639"/>
      <c r="CD40" s="644" t="s">
        <v>347</v>
      </c>
      <c r="CE40" s="645"/>
      <c r="CF40" s="645"/>
      <c r="CG40" s="645"/>
      <c r="CH40" s="645"/>
      <c r="CI40" s="645"/>
      <c r="CJ40" s="645"/>
      <c r="CK40" s="645"/>
      <c r="CL40" s="645"/>
      <c r="CM40" s="645"/>
      <c r="CN40" s="645"/>
      <c r="CO40" s="645"/>
      <c r="CP40" s="645"/>
      <c r="CQ40" s="646"/>
      <c r="CR40" s="629" t="s">
        <v>137</v>
      </c>
      <c r="CS40" s="630"/>
      <c r="CT40" s="630"/>
      <c r="CU40" s="630"/>
      <c r="CV40" s="630"/>
      <c r="CW40" s="630"/>
      <c r="CX40" s="630"/>
      <c r="CY40" s="631"/>
      <c r="CZ40" s="634" t="s">
        <v>137</v>
      </c>
      <c r="DA40" s="669"/>
      <c r="DB40" s="669"/>
      <c r="DC40" s="672"/>
      <c r="DD40" s="638" t="s">
        <v>137</v>
      </c>
      <c r="DE40" s="630"/>
      <c r="DF40" s="630"/>
      <c r="DG40" s="630"/>
      <c r="DH40" s="630"/>
      <c r="DI40" s="630"/>
      <c r="DJ40" s="630"/>
      <c r="DK40" s="631"/>
      <c r="DL40" s="638" t="s">
        <v>137</v>
      </c>
      <c r="DM40" s="630"/>
      <c r="DN40" s="630"/>
      <c r="DO40" s="630"/>
      <c r="DP40" s="630"/>
      <c r="DQ40" s="630"/>
      <c r="DR40" s="630"/>
      <c r="DS40" s="630"/>
      <c r="DT40" s="630"/>
      <c r="DU40" s="630"/>
      <c r="DV40" s="631"/>
      <c r="DW40" s="634" t="s">
        <v>137</v>
      </c>
      <c r="DX40" s="669"/>
      <c r="DY40" s="669"/>
      <c r="DZ40" s="669"/>
      <c r="EA40" s="669"/>
      <c r="EB40" s="669"/>
      <c r="EC40" s="670"/>
    </row>
    <row r="41" spans="2:133" ht="11.25" customHeight="1" x14ac:dyDescent="0.15">
      <c r="B41" s="626" t="s">
        <v>348</v>
      </c>
      <c r="C41" s="627"/>
      <c r="D41" s="627"/>
      <c r="E41" s="627"/>
      <c r="F41" s="627"/>
      <c r="G41" s="627"/>
      <c r="H41" s="627"/>
      <c r="I41" s="627"/>
      <c r="J41" s="627"/>
      <c r="K41" s="627"/>
      <c r="L41" s="627"/>
      <c r="M41" s="627"/>
      <c r="N41" s="627"/>
      <c r="O41" s="627"/>
      <c r="P41" s="627"/>
      <c r="Q41" s="628"/>
      <c r="R41" s="629" t="s">
        <v>137</v>
      </c>
      <c r="S41" s="630"/>
      <c r="T41" s="630"/>
      <c r="U41" s="630"/>
      <c r="V41" s="630"/>
      <c r="W41" s="630"/>
      <c r="X41" s="630"/>
      <c r="Y41" s="631"/>
      <c r="Z41" s="632" t="s">
        <v>137</v>
      </c>
      <c r="AA41" s="632"/>
      <c r="AB41" s="632"/>
      <c r="AC41" s="632"/>
      <c r="AD41" s="633" t="s">
        <v>137</v>
      </c>
      <c r="AE41" s="633"/>
      <c r="AF41" s="633"/>
      <c r="AG41" s="633"/>
      <c r="AH41" s="633"/>
      <c r="AI41" s="633"/>
      <c r="AJ41" s="633"/>
      <c r="AK41" s="633"/>
      <c r="AL41" s="634" t="s">
        <v>137</v>
      </c>
      <c r="AM41" s="635"/>
      <c r="AN41" s="635"/>
      <c r="AO41" s="636"/>
      <c r="AQ41" s="707" t="s">
        <v>349</v>
      </c>
      <c r="AR41" s="708"/>
      <c r="AS41" s="708"/>
      <c r="AT41" s="708"/>
      <c r="AU41" s="708"/>
      <c r="AV41" s="708"/>
      <c r="AW41" s="708"/>
      <c r="AX41" s="708"/>
      <c r="AY41" s="709"/>
      <c r="AZ41" s="629">
        <v>35793</v>
      </c>
      <c r="BA41" s="630"/>
      <c r="BB41" s="630"/>
      <c r="BC41" s="630"/>
      <c r="BD41" s="667"/>
      <c r="BE41" s="667"/>
      <c r="BF41" s="698"/>
      <c r="BG41" s="710"/>
      <c r="BH41" s="711"/>
      <c r="BI41" s="711"/>
      <c r="BJ41" s="711"/>
      <c r="BK41" s="711"/>
      <c r="BL41" s="222"/>
      <c r="BM41" s="645" t="s">
        <v>350</v>
      </c>
      <c r="BN41" s="645"/>
      <c r="BO41" s="645"/>
      <c r="BP41" s="645"/>
      <c r="BQ41" s="645"/>
      <c r="BR41" s="645"/>
      <c r="BS41" s="645"/>
      <c r="BT41" s="645"/>
      <c r="BU41" s="646"/>
      <c r="BV41" s="629" t="s">
        <v>137</v>
      </c>
      <c r="BW41" s="630"/>
      <c r="BX41" s="630"/>
      <c r="BY41" s="630"/>
      <c r="BZ41" s="630"/>
      <c r="CA41" s="630"/>
      <c r="CB41" s="639"/>
      <c r="CD41" s="644" t="s">
        <v>351</v>
      </c>
      <c r="CE41" s="645"/>
      <c r="CF41" s="645"/>
      <c r="CG41" s="645"/>
      <c r="CH41" s="645"/>
      <c r="CI41" s="645"/>
      <c r="CJ41" s="645"/>
      <c r="CK41" s="645"/>
      <c r="CL41" s="645"/>
      <c r="CM41" s="645"/>
      <c r="CN41" s="645"/>
      <c r="CO41" s="645"/>
      <c r="CP41" s="645"/>
      <c r="CQ41" s="646"/>
      <c r="CR41" s="629" t="s">
        <v>137</v>
      </c>
      <c r="CS41" s="667"/>
      <c r="CT41" s="667"/>
      <c r="CU41" s="667"/>
      <c r="CV41" s="667"/>
      <c r="CW41" s="667"/>
      <c r="CX41" s="667"/>
      <c r="CY41" s="668"/>
      <c r="CZ41" s="634" t="s">
        <v>137</v>
      </c>
      <c r="DA41" s="669"/>
      <c r="DB41" s="669"/>
      <c r="DC41" s="672"/>
      <c r="DD41" s="638" t="s">
        <v>137</v>
      </c>
      <c r="DE41" s="667"/>
      <c r="DF41" s="667"/>
      <c r="DG41" s="667"/>
      <c r="DH41" s="667"/>
      <c r="DI41" s="667"/>
      <c r="DJ41" s="667"/>
      <c r="DK41" s="668"/>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15">
      <c r="B42" s="626" t="s">
        <v>352</v>
      </c>
      <c r="C42" s="627"/>
      <c r="D42" s="627"/>
      <c r="E42" s="627"/>
      <c r="F42" s="627"/>
      <c r="G42" s="627"/>
      <c r="H42" s="627"/>
      <c r="I42" s="627"/>
      <c r="J42" s="627"/>
      <c r="K42" s="627"/>
      <c r="L42" s="627"/>
      <c r="M42" s="627"/>
      <c r="N42" s="627"/>
      <c r="O42" s="627"/>
      <c r="P42" s="627"/>
      <c r="Q42" s="628"/>
      <c r="R42" s="629" t="s">
        <v>137</v>
      </c>
      <c r="S42" s="630"/>
      <c r="T42" s="630"/>
      <c r="U42" s="630"/>
      <c r="V42" s="630"/>
      <c r="W42" s="630"/>
      <c r="X42" s="630"/>
      <c r="Y42" s="631"/>
      <c r="Z42" s="632" t="s">
        <v>137</v>
      </c>
      <c r="AA42" s="632"/>
      <c r="AB42" s="632"/>
      <c r="AC42" s="632"/>
      <c r="AD42" s="633" t="s">
        <v>137</v>
      </c>
      <c r="AE42" s="633"/>
      <c r="AF42" s="633"/>
      <c r="AG42" s="633"/>
      <c r="AH42" s="633"/>
      <c r="AI42" s="633"/>
      <c r="AJ42" s="633"/>
      <c r="AK42" s="633"/>
      <c r="AL42" s="634" t="s">
        <v>137</v>
      </c>
      <c r="AM42" s="635"/>
      <c r="AN42" s="635"/>
      <c r="AO42" s="636"/>
      <c r="AQ42" s="717" t="s">
        <v>353</v>
      </c>
      <c r="AR42" s="718"/>
      <c r="AS42" s="718"/>
      <c r="AT42" s="718"/>
      <c r="AU42" s="718"/>
      <c r="AV42" s="718"/>
      <c r="AW42" s="718"/>
      <c r="AX42" s="718"/>
      <c r="AY42" s="719"/>
      <c r="AZ42" s="723">
        <v>18271</v>
      </c>
      <c r="BA42" s="724"/>
      <c r="BB42" s="724"/>
      <c r="BC42" s="724"/>
      <c r="BD42" s="700"/>
      <c r="BE42" s="700"/>
      <c r="BF42" s="702"/>
      <c r="BG42" s="712"/>
      <c r="BH42" s="713"/>
      <c r="BI42" s="713"/>
      <c r="BJ42" s="713"/>
      <c r="BK42" s="713"/>
      <c r="BL42" s="223"/>
      <c r="BM42" s="658" t="s">
        <v>354</v>
      </c>
      <c r="BN42" s="658"/>
      <c r="BO42" s="658"/>
      <c r="BP42" s="658"/>
      <c r="BQ42" s="658"/>
      <c r="BR42" s="658"/>
      <c r="BS42" s="658"/>
      <c r="BT42" s="658"/>
      <c r="BU42" s="659"/>
      <c r="BV42" s="723">
        <v>298</v>
      </c>
      <c r="BW42" s="724"/>
      <c r="BX42" s="724"/>
      <c r="BY42" s="724"/>
      <c r="BZ42" s="724"/>
      <c r="CA42" s="724"/>
      <c r="CB42" s="736"/>
      <c r="CD42" s="626" t="s">
        <v>355</v>
      </c>
      <c r="CE42" s="627"/>
      <c r="CF42" s="627"/>
      <c r="CG42" s="627"/>
      <c r="CH42" s="627"/>
      <c r="CI42" s="627"/>
      <c r="CJ42" s="627"/>
      <c r="CK42" s="627"/>
      <c r="CL42" s="627"/>
      <c r="CM42" s="627"/>
      <c r="CN42" s="627"/>
      <c r="CO42" s="627"/>
      <c r="CP42" s="627"/>
      <c r="CQ42" s="628"/>
      <c r="CR42" s="629">
        <v>643892</v>
      </c>
      <c r="CS42" s="667"/>
      <c r="CT42" s="667"/>
      <c r="CU42" s="667"/>
      <c r="CV42" s="667"/>
      <c r="CW42" s="667"/>
      <c r="CX42" s="667"/>
      <c r="CY42" s="668"/>
      <c r="CZ42" s="634">
        <v>22.1</v>
      </c>
      <c r="DA42" s="669"/>
      <c r="DB42" s="669"/>
      <c r="DC42" s="672"/>
      <c r="DD42" s="638">
        <v>158751</v>
      </c>
      <c r="DE42" s="667"/>
      <c r="DF42" s="667"/>
      <c r="DG42" s="667"/>
      <c r="DH42" s="667"/>
      <c r="DI42" s="667"/>
      <c r="DJ42" s="667"/>
      <c r="DK42" s="668"/>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15">
      <c r="B43" s="626" t="s">
        <v>356</v>
      </c>
      <c r="C43" s="627"/>
      <c r="D43" s="627"/>
      <c r="E43" s="627"/>
      <c r="F43" s="627"/>
      <c r="G43" s="627"/>
      <c r="H43" s="627"/>
      <c r="I43" s="627"/>
      <c r="J43" s="627"/>
      <c r="K43" s="627"/>
      <c r="L43" s="627"/>
      <c r="M43" s="627"/>
      <c r="N43" s="627"/>
      <c r="O43" s="627"/>
      <c r="P43" s="627"/>
      <c r="Q43" s="628"/>
      <c r="R43" s="629">
        <v>36233</v>
      </c>
      <c r="S43" s="630"/>
      <c r="T43" s="630"/>
      <c r="U43" s="630"/>
      <c r="V43" s="630"/>
      <c r="W43" s="630"/>
      <c r="X43" s="630"/>
      <c r="Y43" s="631"/>
      <c r="Z43" s="632">
        <v>1.1000000000000001</v>
      </c>
      <c r="AA43" s="632"/>
      <c r="AB43" s="632"/>
      <c r="AC43" s="632"/>
      <c r="AD43" s="633" t="s">
        <v>137</v>
      </c>
      <c r="AE43" s="633"/>
      <c r="AF43" s="633"/>
      <c r="AG43" s="633"/>
      <c r="AH43" s="633"/>
      <c r="AI43" s="633"/>
      <c r="AJ43" s="633"/>
      <c r="AK43" s="633"/>
      <c r="AL43" s="634" t="s">
        <v>137</v>
      </c>
      <c r="AM43" s="635"/>
      <c r="AN43" s="635"/>
      <c r="AO43" s="636"/>
      <c r="BV43" s="224"/>
      <c r="BW43" s="224"/>
      <c r="BX43" s="224"/>
      <c r="BY43" s="224"/>
      <c r="BZ43" s="224"/>
      <c r="CA43" s="224"/>
      <c r="CB43" s="224"/>
      <c r="CD43" s="626" t="s">
        <v>357</v>
      </c>
      <c r="CE43" s="627"/>
      <c r="CF43" s="627"/>
      <c r="CG43" s="627"/>
      <c r="CH43" s="627"/>
      <c r="CI43" s="627"/>
      <c r="CJ43" s="627"/>
      <c r="CK43" s="627"/>
      <c r="CL43" s="627"/>
      <c r="CM43" s="627"/>
      <c r="CN43" s="627"/>
      <c r="CO43" s="627"/>
      <c r="CP43" s="627"/>
      <c r="CQ43" s="628"/>
      <c r="CR43" s="629" t="s">
        <v>137</v>
      </c>
      <c r="CS43" s="667"/>
      <c r="CT43" s="667"/>
      <c r="CU43" s="667"/>
      <c r="CV43" s="667"/>
      <c r="CW43" s="667"/>
      <c r="CX43" s="667"/>
      <c r="CY43" s="668"/>
      <c r="CZ43" s="634" t="s">
        <v>137</v>
      </c>
      <c r="DA43" s="669"/>
      <c r="DB43" s="669"/>
      <c r="DC43" s="672"/>
      <c r="DD43" s="638" t="s">
        <v>137</v>
      </c>
      <c r="DE43" s="667"/>
      <c r="DF43" s="667"/>
      <c r="DG43" s="667"/>
      <c r="DH43" s="667"/>
      <c r="DI43" s="667"/>
      <c r="DJ43" s="667"/>
      <c r="DK43" s="668"/>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15">
      <c r="B44" s="673" t="s">
        <v>358</v>
      </c>
      <c r="C44" s="674"/>
      <c r="D44" s="674"/>
      <c r="E44" s="674"/>
      <c r="F44" s="674"/>
      <c r="G44" s="674"/>
      <c r="H44" s="674"/>
      <c r="I44" s="674"/>
      <c r="J44" s="674"/>
      <c r="K44" s="674"/>
      <c r="L44" s="674"/>
      <c r="M44" s="674"/>
      <c r="N44" s="674"/>
      <c r="O44" s="674"/>
      <c r="P44" s="674"/>
      <c r="Q44" s="675"/>
      <c r="R44" s="723">
        <v>3251954</v>
      </c>
      <c r="S44" s="724"/>
      <c r="T44" s="724"/>
      <c r="U44" s="724"/>
      <c r="V44" s="724"/>
      <c r="W44" s="724"/>
      <c r="X44" s="724"/>
      <c r="Y44" s="725"/>
      <c r="Z44" s="726">
        <v>100</v>
      </c>
      <c r="AA44" s="726"/>
      <c r="AB44" s="726"/>
      <c r="AC44" s="726"/>
      <c r="AD44" s="727">
        <v>1278589</v>
      </c>
      <c r="AE44" s="727"/>
      <c r="AF44" s="727"/>
      <c r="AG44" s="727"/>
      <c r="AH44" s="727"/>
      <c r="AI44" s="727"/>
      <c r="AJ44" s="727"/>
      <c r="AK44" s="727"/>
      <c r="AL44" s="728">
        <v>100</v>
      </c>
      <c r="AM44" s="701"/>
      <c r="AN44" s="701"/>
      <c r="AO44" s="729"/>
      <c r="CD44" s="730" t="s">
        <v>304</v>
      </c>
      <c r="CE44" s="731"/>
      <c r="CF44" s="626" t="s">
        <v>359</v>
      </c>
      <c r="CG44" s="627"/>
      <c r="CH44" s="627"/>
      <c r="CI44" s="627"/>
      <c r="CJ44" s="627"/>
      <c r="CK44" s="627"/>
      <c r="CL44" s="627"/>
      <c r="CM44" s="627"/>
      <c r="CN44" s="627"/>
      <c r="CO44" s="627"/>
      <c r="CP44" s="627"/>
      <c r="CQ44" s="628"/>
      <c r="CR44" s="629">
        <v>575043</v>
      </c>
      <c r="CS44" s="630"/>
      <c r="CT44" s="630"/>
      <c r="CU44" s="630"/>
      <c r="CV44" s="630"/>
      <c r="CW44" s="630"/>
      <c r="CX44" s="630"/>
      <c r="CY44" s="631"/>
      <c r="CZ44" s="634">
        <v>19.8</v>
      </c>
      <c r="DA44" s="635"/>
      <c r="DB44" s="635"/>
      <c r="DC44" s="647"/>
      <c r="DD44" s="638">
        <v>125328</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360</v>
      </c>
      <c r="CG45" s="627"/>
      <c r="CH45" s="627"/>
      <c r="CI45" s="627"/>
      <c r="CJ45" s="627"/>
      <c r="CK45" s="627"/>
      <c r="CL45" s="627"/>
      <c r="CM45" s="627"/>
      <c r="CN45" s="627"/>
      <c r="CO45" s="627"/>
      <c r="CP45" s="627"/>
      <c r="CQ45" s="628"/>
      <c r="CR45" s="629">
        <v>368107</v>
      </c>
      <c r="CS45" s="667"/>
      <c r="CT45" s="667"/>
      <c r="CU45" s="667"/>
      <c r="CV45" s="667"/>
      <c r="CW45" s="667"/>
      <c r="CX45" s="667"/>
      <c r="CY45" s="668"/>
      <c r="CZ45" s="634">
        <v>12.7</v>
      </c>
      <c r="DA45" s="669"/>
      <c r="DB45" s="669"/>
      <c r="DC45" s="672"/>
      <c r="DD45" s="638">
        <v>69276</v>
      </c>
      <c r="DE45" s="667"/>
      <c r="DF45" s="667"/>
      <c r="DG45" s="667"/>
      <c r="DH45" s="667"/>
      <c r="DI45" s="667"/>
      <c r="DJ45" s="667"/>
      <c r="DK45" s="668"/>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15">
      <c r="B46" s="226" t="s">
        <v>361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362</v>
      </c>
      <c r="CG46" s="627"/>
      <c r="CH46" s="627"/>
      <c r="CI46" s="627"/>
      <c r="CJ46" s="627"/>
      <c r="CK46" s="627"/>
      <c r="CL46" s="627"/>
      <c r="CM46" s="627"/>
      <c r="CN46" s="627"/>
      <c r="CO46" s="627"/>
      <c r="CP46" s="627"/>
      <c r="CQ46" s="628"/>
      <c r="CR46" s="629">
        <v>201658</v>
      </c>
      <c r="CS46" s="630"/>
      <c r="CT46" s="630"/>
      <c r="CU46" s="630"/>
      <c r="CV46" s="630"/>
      <c r="CW46" s="630"/>
      <c r="CX46" s="630"/>
      <c r="CY46" s="631"/>
      <c r="CZ46" s="634">
        <v>6.9</v>
      </c>
      <c r="DA46" s="635"/>
      <c r="DB46" s="635"/>
      <c r="DC46" s="647"/>
      <c r="DD46" s="638">
        <v>55974</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15">
      <c r="B47" s="748" t="s">
        <v>363</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364</v>
      </c>
      <c r="CG47" s="627"/>
      <c r="CH47" s="627"/>
      <c r="CI47" s="627"/>
      <c r="CJ47" s="627"/>
      <c r="CK47" s="627"/>
      <c r="CL47" s="627"/>
      <c r="CM47" s="627"/>
      <c r="CN47" s="627"/>
      <c r="CO47" s="627"/>
      <c r="CP47" s="627"/>
      <c r="CQ47" s="628"/>
      <c r="CR47" s="629">
        <v>68849</v>
      </c>
      <c r="CS47" s="667"/>
      <c r="CT47" s="667"/>
      <c r="CU47" s="667"/>
      <c r="CV47" s="667"/>
      <c r="CW47" s="667"/>
      <c r="CX47" s="667"/>
      <c r="CY47" s="668"/>
      <c r="CZ47" s="634">
        <v>2.4</v>
      </c>
      <c r="DA47" s="669"/>
      <c r="DB47" s="669"/>
      <c r="DC47" s="672"/>
      <c r="DD47" s="638">
        <v>33423</v>
      </c>
      <c r="DE47" s="667"/>
      <c r="DF47" s="667"/>
      <c r="DG47" s="667"/>
      <c r="DH47" s="667"/>
      <c r="DI47" s="667"/>
      <c r="DJ47" s="667"/>
      <c r="DK47" s="668"/>
      <c r="DL47" s="720"/>
      <c r="DM47" s="721"/>
      <c r="DN47" s="721"/>
      <c r="DO47" s="721"/>
      <c r="DP47" s="721"/>
      <c r="DQ47" s="721"/>
      <c r="DR47" s="721"/>
      <c r="DS47" s="721"/>
      <c r="DT47" s="721"/>
      <c r="DU47" s="721"/>
      <c r="DV47" s="722"/>
      <c r="DW47" s="714"/>
      <c r="DX47" s="715"/>
      <c r="DY47" s="715"/>
      <c r="DZ47" s="715"/>
      <c r="EA47" s="715"/>
      <c r="EB47" s="715"/>
      <c r="EC47" s="716"/>
    </row>
    <row r="48" spans="2:133" x14ac:dyDescent="0.15">
      <c r="B48" s="747" t="s">
        <v>365</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366</v>
      </c>
      <c r="CG48" s="627"/>
      <c r="CH48" s="627"/>
      <c r="CI48" s="627"/>
      <c r="CJ48" s="627"/>
      <c r="CK48" s="627"/>
      <c r="CL48" s="627"/>
      <c r="CM48" s="627"/>
      <c r="CN48" s="627"/>
      <c r="CO48" s="627"/>
      <c r="CP48" s="627"/>
      <c r="CQ48" s="628"/>
      <c r="CR48" s="629" t="s">
        <v>367</v>
      </c>
      <c r="CS48" s="630"/>
      <c r="CT48" s="630"/>
      <c r="CU48" s="630"/>
      <c r="CV48" s="630"/>
      <c r="CW48" s="630"/>
      <c r="CX48" s="630"/>
      <c r="CY48" s="631"/>
      <c r="CZ48" s="634" t="s">
        <v>137</v>
      </c>
      <c r="DA48" s="635"/>
      <c r="DB48" s="635"/>
      <c r="DC48" s="647"/>
      <c r="DD48" s="638" t="s">
        <v>137</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368</v>
      </c>
      <c r="CE49" s="674"/>
      <c r="CF49" s="674"/>
      <c r="CG49" s="674"/>
      <c r="CH49" s="674"/>
      <c r="CI49" s="674"/>
      <c r="CJ49" s="674"/>
      <c r="CK49" s="674"/>
      <c r="CL49" s="674"/>
      <c r="CM49" s="674"/>
      <c r="CN49" s="674"/>
      <c r="CO49" s="674"/>
      <c r="CP49" s="674"/>
      <c r="CQ49" s="675"/>
      <c r="CR49" s="723">
        <v>2909036</v>
      </c>
      <c r="CS49" s="700"/>
      <c r="CT49" s="700"/>
      <c r="CU49" s="700"/>
      <c r="CV49" s="700"/>
      <c r="CW49" s="700"/>
      <c r="CX49" s="700"/>
      <c r="CY49" s="737"/>
      <c r="CZ49" s="728">
        <v>100</v>
      </c>
      <c r="DA49" s="738"/>
      <c r="DB49" s="738"/>
      <c r="DC49" s="739"/>
      <c r="DD49" s="740">
        <v>1797208</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tXFlhNDBaP1aGO2avjEPc4bhOVaAYy8Brq55BYDc32un5QlKylJ5GCpUNkKdbdYJ/gvudF3yFNPfzBccDLEaUA==" saltValue="F8DqltjmDpTjTZvZ9QciV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3" zoomScale="70" zoomScaleNormal="25" zoomScaleSheetLayoutView="70" workbookViewId="0">
      <selection activeCell="AP31" sqref="AK31:AT31"/>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63" t="s">
        <v>369</v>
      </c>
      <c r="B2" s="763"/>
      <c r="C2" s="763"/>
      <c r="D2" s="763"/>
      <c r="E2" s="763"/>
      <c r="F2" s="763"/>
      <c r="G2" s="763"/>
      <c r="H2" s="763"/>
      <c r="I2" s="763"/>
      <c r="J2" s="763"/>
      <c r="K2" s="763"/>
      <c r="L2" s="763"/>
      <c r="M2" s="763"/>
      <c r="N2" s="763"/>
      <c r="O2" s="763"/>
      <c r="P2" s="763"/>
      <c r="Q2" s="763"/>
      <c r="R2" s="763"/>
      <c r="S2" s="763"/>
      <c r="T2" s="763"/>
      <c r="U2" s="763"/>
      <c r="V2" s="763"/>
      <c r="W2" s="763"/>
      <c r="X2" s="763"/>
      <c r="Y2" s="763"/>
      <c r="Z2" s="763"/>
      <c r="AA2" s="763"/>
      <c r="AB2" s="763"/>
      <c r="AC2" s="763"/>
      <c r="AD2" s="763"/>
      <c r="AE2" s="763"/>
      <c r="AF2" s="763"/>
      <c r="AG2" s="763"/>
      <c r="AH2" s="763"/>
      <c r="AI2" s="763"/>
      <c r="AJ2" s="763"/>
      <c r="AK2" s="763"/>
      <c r="AL2" s="763"/>
      <c r="AM2" s="763"/>
      <c r="AN2" s="763"/>
      <c r="AO2" s="763"/>
      <c r="AP2" s="763"/>
      <c r="AQ2" s="763"/>
      <c r="AR2" s="763"/>
      <c r="AS2" s="763"/>
      <c r="AT2" s="763"/>
      <c r="AU2" s="763"/>
      <c r="AV2" s="763"/>
      <c r="AW2" s="763"/>
      <c r="AX2" s="763"/>
      <c r="AY2" s="763"/>
      <c r="AZ2" s="763"/>
      <c r="BA2" s="763"/>
      <c r="BB2" s="763"/>
      <c r="BC2" s="763"/>
      <c r="BD2" s="763"/>
      <c r="BE2" s="763"/>
      <c r="BF2" s="763"/>
      <c r="BG2" s="763"/>
      <c r="BH2" s="763"/>
      <c r="BI2" s="763"/>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64" t="s">
        <v>370</v>
      </c>
      <c r="DK2" s="765"/>
      <c r="DL2" s="765"/>
      <c r="DM2" s="765"/>
      <c r="DN2" s="765"/>
      <c r="DO2" s="766"/>
      <c r="DP2" s="231"/>
      <c r="DQ2" s="764" t="s">
        <v>371</v>
      </c>
      <c r="DR2" s="765"/>
      <c r="DS2" s="765"/>
      <c r="DT2" s="765"/>
      <c r="DU2" s="765"/>
      <c r="DV2" s="765"/>
      <c r="DW2" s="765"/>
      <c r="DX2" s="765"/>
      <c r="DY2" s="765"/>
      <c r="DZ2" s="766"/>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67" t="s">
        <v>372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35"/>
      <c r="BA4" s="235"/>
      <c r="BB4" s="235"/>
      <c r="BC4" s="235"/>
      <c r="BD4" s="235"/>
      <c r="BE4" s="236"/>
      <c r="BF4" s="236"/>
      <c r="BG4" s="236"/>
      <c r="BH4" s="236"/>
      <c r="BI4" s="236"/>
      <c r="BJ4" s="236"/>
      <c r="BK4" s="236"/>
      <c r="BL4" s="236"/>
      <c r="BM4" s="236"/>
      <c r="BN4" s="236"/>
      <c r="BO4" s="236"/>
      <c r="BP4" s="236"/>
      <c r="BQ4" s="768" t="s">
        <v>373</v>
      </c>
      <c r="BR4" s="768"/>
      <c r="BS4" s="768"/>
      <c r="BT4" s="768"/>
      <c r="BU4" s="768"/>
      <c r="BV4" s="768"/>
      <c r="BW4" s="768"/>
      <c r="BX4" s="768"/>
      <c r="BY4" s="768"/>
      <c r="BZ4" s="768"/>
      <c r="CA4" s="768"/>
      <c r="CB4" s="768"/>
      <c r="CC4" s="768"/>
      <c r="CD4" s="768"/>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237"/>
    </row>
    <row r="5" spans="1:131" s="238" customFormat="1" ht="26.25" customHeight="1" x14ac:dyDescent="0.15">
      <c r="A5" s="757" t="s">
        <v>374</v>
      </c>
      <c r="B5" s="758"/>
      <c r="C5" s="758"/>
      <c r="D5" s="758"/>
      <c r="E5" s="758"/>
      <c r="F5" s="758"/>
      <c r="G5" s="758"/>
      <c r="H5" s="758"/>
      <c r="I5" s="758"/>
      <c r="J5" s="758"/>
      <c r="K5" s="758"/>
      <c r="L5" s="758"/>
      <c r="M5" s="758"/>
      <c r="N5" s="758"/>
      <c r="O5" s="758"/>
      <c r="P5" s="759"/>
      <c r="Q5" s="753" t="s">
        <v>375</v>
      </c>
      <c r="R5" s="749"/>
      <c r="S5" s="749"/>
      <c r="T5" s="749"/>
      <c r="U5" s="750"/>
      <c r="V5" s="753" t="s">
        <v>376</v>
      </c>
      <c r="W5" s="749"/>
      <c r="X5" s="749"/>
      <c r="Y5" s="749"/>
      <c r="Z5" s="750"/>
      <c r="AA5" s="753" t="s">
        <v>377</v>
      </c>
      <c r="AB5" s="749"/>
      <c r="AC5" s="749"/>
      <c r="AD5" s="749"/>
      <c r="AE5" s="749"/>
      <c r="AF5" s="769" t="s">
        <v>378</v>
      </c>
      <c r="AG5" s="749"/>
      <c r="AH5" s="749"/>
      <c r="AI5" s="749"/>
      <c r="AJ5" s="755"/>
      <c r="AK5" s="749" t="s">
        <v>379</v>
      </c>
      <c r="AL5" s="749"/>
      <c r="AM5" s="749"/>
      <c r="AN5" s="749"/>
      <c r="AO5" s="750"/>
      <c r="AP5" s="753" t="s">
        <v>380</v>
      </c>
      <c r="AQ5" s="749"/>
      <c r="AR5" s="749"/>
      <c r="AS5" s="749"/>
      <c r="AT5" s="750"/>
      <c r="AU5" s="753" t="s">
        <v>381</v>
      </c>
      <c r="AV5" s="749"/>
      <c r="AW5" s="749"/>
      <c r="AX5" s="749"/>
      <c r="AY5" s="755"/>
      <c r="AZ5" s="235"/>
      <c r="BA5" s="235"/>
      <c r="BB5" s="235"/>
      <c r="BC5" s="235"/>
      <c r="BD5" s="235"/>
      <c r="BE5" s="236"/>
      <c r="BF5" s="236"/>
      <c r="BG5" s="236"/>
      <c r="BH5" s="236"/>
      <c r="BI5" s="236"/>
      <c r="BJ5" s="236"/>
      <c r="BK5" s="236"/>
      <c r="BL5" s="236"/>
      <c r="BM5" s="236"/>
      <c r="BN5" s="236"/>
      <c r="BO5" s="236"/>
      <c r="BP5" s="236"/>
      <c r="BQ5" s="757" t="s">
        <v>382</v>
      </c>
      <c r="BR5" s="758"/>
      <c r="BS5" s="758"/>
      <c r="BT5" s="758"/>
      <c r="BU5" s="758"/>
      <c r="BV5" s="758"/>
      <c r="BW5" s="758"/>
      <c r="BX5" s="758"/>
      <c r="BY5" s="758"/>
      <c r="BZ5" s="758"/>
      <c r="CA5" s="758"/>
      <c r="CB5" s="758"/>
      <c r="CC5" s="758"/>
      <c r="CD5" s="758"/>
      <c r="CE5" s="758"/>
      <c r="CF5" s="758"/>
      <c r="CG5" s="759"/>
      <c r="CH5" s="753" t="s">
        <v>383</v>
      </c>
      <c r="CI5" s="749"/>
      <c r="CJ5" s="749"/>
      <c r="CK5" s="749"/>
      <c r="CL5" s="750"/>
      <c r="CM5" s="753" t="s">
        <v>384</v>
      </c>
      <c r="CN5" s="749"/>
      <c r="CO5" s="749"/>
      <c r="CP5" s="749"/>
      <c r="CQ5" s="750"/>
      <c r="CR5" s="753" t="s">
        <v>385</v>
      </c>
      <c r="CS5" s="749"/>
      <c r="CT5" s="749"/>
      <c r="CU5" s="749"/>
      <c r="CV5" s="750"/>
      <c r="CW5" s="753" t="s">
        <v>386</v>
      </c>
      <c r="CX5" s="749"/>
      <c r="CY5" s="749"/>
      <c r="CZ5" s="749"/>
      <c r="DA5" s="750"/>
      <c r="DB5" s="753" t="s">
        <v>387</v>
      </c>
      <c r="DC5" s="749"/>
      <c r="DD5" s="749"/>
      <c r="DE5" s="749"/>
      <c r="DF5" s="750"/>
      <c r="DG5" s="802" t="s">
        <v>388</v>
      </c>
      <c r="DH5" s="803"/>
      <c r="DI5" s="803"/>
      <c r="DJ5" s="803"/>
      <c r="DK5" s="804"/>
      <c r="DL5" s="802" t="s">
        <v>389</v>
      </c>
      <c r="DM5" s="803"/>
      <c r="DN5" s="803"/>
      <c r="DO5" s="803"/>
      <c r="DP5" s="804"/>
      <c r="DQ5" s="753" t="s">
        <v>390</v>
      </c>
      <c r="DR5" s="749"/>
      <c r="DS5" s="749"/>
      <c r="DT5" s="749"/>
      <c r="DU5" s="750"/>
      <c r="DV5" s="753" t="s">
        <v>381</v>
      </c>
      <c r="DW5" s="749"/>
      <c r="DX5" s="749"/>
      <c r="DY5" s="749"/>
      <c r="DZ5" s="755"/>
      <c r="EA5" s="237"/>
    </row>
    <row r="6" spans="1:131" s="238" customFormat="1" ht="26.25" customHeight="1" thickBot="1" x14ac:dyDescent="0.2">
      <c r="A6" s="760"/>
      <c r="B6" s="761"/>
      <c r="C6" s="761"/>
      <c r="D6" s="761"/>
      <c r="E6" s="761"/>
      <c r="F6" s="761"/>
      <c r="G6" s="761"/>
      <c r="H6" s="761"/>
      <c r="I6" s="761"/>
      <c r="J6" s="761"/>
      <c r="K6" s="761"/>
      <c r="L6" s="761"/>
      <c r="M6" s="761"/>
      <c r="N6" s="761"/>
      <c r="O6" s="761"/>
      <c r="P6" s="762"/>
      <c r="Q6" s="754"/>
      <c r="R6" s="751"/>
      <c r="S6" s="751"/>
      <c r="T6" s="751"/>
      <c r="U6" s="752"/>
      <c r="V6" s="754"/>
      <c r="W6" s="751"/>
      <c r="X6" s="751"/>
      <c r="Y6" s="751"/>
      <c r="Z6" s="752"/>
      <c r="AA6" s="754"/>
      <c r="AB6" s="751"/>
      <c r="AC6" s="751"/>
      <c r="AD6" s="751"/>
      <c r="AE6" s="751"/>
      <c r="AF6" s="770"/>
      <c r="AG6" s="751"/>
      <c r="AH6" s="751"/>
      <c r="AI6" s="751"/>
      <c r="AJ6" s="756"/>
      <c r="AK6" s="751"/>
      <c r="AL6" s="751"/>
      <c r="AM6" s="751"/>
      <c r="AN6" s="751"/>
      <c r="AO6" s="752"/>
      <c r="AP6" s="754"/>
      <c r="AQ6" s="751"/>
      <c r="AR6" s="751"/>
      <c r="AS6" s="751"/>
      <c r="AT6" s="752"/>
      <c r="AU6" s="754"/>
      <c r="AV6" s="751"/>
      <c r="AW6" s="751"/>
      <c r="AX6" s="751"/>
      <c r="AY6" s="756"/>
      <c r="AZ6" s="235"/>
      <c r="BA6" s="235"/>
      <c r="BB6" s="235"/>
      <c r="BC6" s="235"/>
      <c r="BD6" s="235"/>
      <c r="BE6" s="236"/>
      <c r="BF6" s="236"/>
      <c r="BG6" s="236"/>
      <c r="BH6" s="236"/>
      <c r="BI6" s="236"/>
      <c r="BJ6" s="236"/>
      <c r="BK6" s="236"/>
      <c r="BL6" s="236"/>
      <c r="BM6" s="236"/>
      <c r="BN6" s="236"/>
      <c r="BO6" s="236"/>
      <c r="BP6" s="236"/>
      <c r="BQ6" s="760"/>
      <c r="BR6" s="761"/>
      <c r="BS6" s="761"/>
      <c r="BT6" s="761"/>
      <c r="BU6" s="761"/>
      <c r="BV6" s="761"/>
      <c r="BW6" s="761"/>
      <c r="BX6" s="761"/>
      <c r="BY6" s="761"/>
      <c r="BZ6" s="761"/>
      <c r="CA6" s="761"/>
      <c r="CB6" s="761"/>
      <c r="CC6" s="761"/>
      <c r="CD6" s="761"/>
      <c r="CE6" s="761"/>
      <c r="CF6" s="761"/>
      <c r="CG6" s="762"/>
      <c r="CH6" s="754"/>
      <c r="CI6" s="751"/>
      <c r="CJ6" s="751"/>
      <c r="CK6" s="751"/>
      <c r="CL6" s="752"/>
      <c r="CM6" s="754"/>
      <c r="CN6" s="751"/>
      <c r="CO6" s="751"/>
      <c r="CP6" s="751"/>
      <c r="CQ6" s="752"/>
      <c r="CR6" s="754"/>
      <c r="CS6" s="751"/>
      <c r="CT6" s="751"/>
      <c r="CU6" s="751"/>
      <c r="CV6" s="752"/>
      <c r="CW6" s="754"/>
      <c r="CX6" s="751"/>
      <c r="CY6" s="751"/>
      <c r="CZ6" s="751"/>
      <c r="DA6" s="752"/>
      <c r="DB6" s="754"/>
      <c r="DC6" s="751"/>
      <c r="DD6" s="751"/>
      <c r="DE6" s="751"/>
      <c r="DF6" s="752"/>
      <c r="DG6" s="805"/>
      <c r="DH6" s="806"/>
      <c r="DI6" s="806"/>
      <c r="DJ6" s="806"/>
      <c r="DK6" s="807"/>
      <c r="DL6" s="805"/>
      <c r="DM6" s="806"/>
      <c r="DN6" s="806"/>
      <c r="DO6" s="806"/>
      <c r="DP6" s="807"/>
      <c r="DQ6" s="754"/>
      <c r="DR6" s="751"/>
      <c r="DS6" s="751"/>
      <c r="DT6" s="751"/>
      <c r="DU6" s="752"/>
      <c r="DV6" s="754"/>
      <c r="DW6" s="751"/>
      <c r="DX6" s="751"/>
      <c r="DY6" s="751"/>
      <c r="DZ6" s="756"/>
      <c r="EA6" s="237"/>
    </row>
    <row r="7" spans="1:131" s="238" customFormat="1" ht="26.25" customHeight="1" thickTop="1" x14ac:dyDescent="0.15">
      <c r="A7" s="239">
        <v>1</v>
      </c>
      <c r="B7" s="788" t="s">
        <v>391</v>
      </c>
      <c r="C7" s="789"/>
      <c r="D7" s="789"/>
      <c r="E7" s="789"/>
      <c r="F7" s="789"/>
      <c r="G7" s="789"/>
      <c r="H7" s="789"/>
      <c r="I7" s="789"/>
      <c r="J7" s="789"/>
      <c r="K7" s="789"/>
      <c r="L7" s="789"/>
      <c r="M7" s="789"/>
      <c r="N7" s="789"/>
      <c r="O7" s="789"/>
      <c r="P7" s="790"/>
      <c r="Q7" s="791"/>
      <c r="R7" s="792"/>
      <c r="S7" s="792"/>
      <c r="T7" s="792"/>
      <c r="U7" s="792"/>
      <c r="V7" s="792"/>
      <c r="W7" s="792"/>
      <c r="X7" s="792"/>
      <c r="Y7" s="792"/>
      <c r="Z7" s="792"/>
      <c r="AA7" s="792"/>
      <c r="AB7" s="792"/>
      <c r="AC7" s="792"/>
      <c r="AD7" s="792"/>
      <c r="AE7" s="793"/>
      <c r="AF7" s="794">
        <v>296</v>
      </c>
      <c r="AG7" s="795"/>
      <c r="AH7" s="795"/>
      <c r="AI7" s="795"/>
      <c r="AJ7" s="796"/>
      <c r="AK7" s="797"/>
      <c r="AL7" s="798"/>
      <c r="AM7" s="798"/>
      <c r="AN7" s="798"/>
      <c r="AO7" s="798"/>
      <c r="AP7" s="798"/>
      <c r="AQ7" s="798"/>
      <c r="AR7" s="798"/>
      <c r="AS7" s="798"/>
      <c r="AT7" s="798"/>
      <c r="AU7" s="799"/>
      <c r="AV7" s="799"/>
      <c r="AW7" s="799"/>
      <c r="AX7" s="799"/>
      <c r="AY7" s="800"/>
      <c r="AZ7" s="235"/>
      <c r="BA7" s="235"/>
      <c r="BB7" s="235"/>
      <c r="BC7" s="235"/>
      <c r="BD7" s="235"/>
      <c r="BE7" s="236"/>
      <c r="BF7" s="236"/>
      <c r="BG7" s="236"/>
      <c r="BH7" s="236"/>
      <c r="BI7" s="236"/>
      <c r="BJ7" s="236"/>
      <c r="BK7" s="236"/>
      <c r="BL7" s="236"/>
      <c r="BM7" s="236"/>
      <c r="BN7" s="236"/>
      <c r="BO7" s="236"/>
      <c r="BP7" s="236"/>
      <c r="BQ7" s="239">
        <v>1</v>
      </c>
      <c r="BR7" s="240"/>
      <c r="BS7" s="774"/>
      <c r="BT7" s="775"/>
      <c r="BU7" s="775"/>
      <c r="BV7" s="775"/>
      <c r="BW7" s="775"/>
      <c r="BX7" s="775"/>
      <c r="BY7" s="775"/>
      <c r="BZ7" s="775"/>
      <c r="CA7" s="775"/>
      <c r="CB7" s="775"/>
      <c r="CC7" s="775"/>
      <c r="CD7" s="775"/>
      <c r="CE7" s="775"/>
      <c r="CF7" s="775"/>
      <c r="CG7" s="801"/>
      <c r="CH7" s="771"/>
      <c r="CI7" s="772"/>
      <c r="CJ7" s="772"/>
      <c r="CK7" s="772"/>
      <c r="CL7" s="773"/>
      <c r="CM7" s="771"/>
      <c r="CN7" s="772"/>
      <c r="CO7" s="772"/>
      <c r="CP7" s="772"/>
      <c r="CQ7" s="773"/>
      <c r="CR7" s="771"/>
      <c r="CS7" s="772"/>
      <c r="CT7" s="772"/>
      <c r="CU7" s="772"/>
      <c r="CV7" s="773"/>
      <c r="CW7" s="771"/>
      <c r="CX7" s="772"/>
      <c r="CY7" s="772"/>
      <c r="CZ7" s="772"/>
      <c r="DA7" s="773"/>
      <c r="DB7" s="771"/>
      <c r="DC7" s="772"/>
      <c r="DD7" s="772"/>
      <c r="DE7" s="772"/>
      <c r="DF7" s="773"/>
      <c r="DG7" s="771"/>
      <c r="DH7" s="772"/>
      <c r="DI7" s="772"/>
      <c r="DJ7" s="772"/>
      <c r="DK7" s="773"/>
      <c r="DL7" s="771"/>
      <c r="DM7" s="772"/>
      <c r="DN7" s="772"/>
      <c r="DO7" s="772"/>
      <c r="DP7" s="773"/>
      <c r="DQ7" s="771"/>
      <c r="DR7" s="772"/>
      <c r="DS7" s="772"/>
      <c r="DT7" s="772"/>
      <c r="DU7" s="773"/>
      <c r="DV7" s="774"/>
      <c r="DW7" s="775"/>
      <c r="DX7" s="775"/>
      <c r="DY7" s="775"/>
      <c r="DZ7" s="776"/>
      <c r="EA7" s="237"/>
    </row>
    <row r="8" spans="1:131" s="238" customFormat="1" ht="26.25" customHeight="1" x14ac:dyDescent="0.15">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808"/>
      <c r="AV8" s="808"/>
      <c r="AW8" s="808"/>
      <c r="AX8" s="808"/>
      <c r="AY8" s="809"/>
      <c r="AZ8" s="235"/>
      <c r="BA8" s="235"/>
      <c r="BB8" s="235"/>
      <c r="BC8" s="235"/>
      <c r="BD8" s="235"/>
      <c r="BE8" s="236"/>
      <c r="BF8" s="236"/>
      <c r="BG8" s="236"/>
      <c r="BH8" s="236"/>
      <c r="BI8" s="236"/>
      <c r="BJ8" s="236"/>
      <c r="BK8" s="236"/>
      <c r="BL8" s="236"/>
      <c r="BM8" s="236"/>
      <c r="BN8" s="236"/>
      <c r="BO8" s="236"/>
      <c r="BP8" s="236"/>
      <c r="BQ8" s="241">
        <v>2</v>
      </c>
      <c r="BR8" s="242"/>
      <c r="BS8" s="810"/>
      <c r="BT8" s="811"/>
      <c r="BU8" s="811"/>
      <c r="BV8" s="811"/>
      <c r="BW8" s="811"/>
      <c r="BX8" s="811"/>
      <c r="BY8" s="811"/>
      <c r="BZ8" s="811"/>
      <c r="CA8" s="811"/>
      <c r="CB8" s="811"/>
      <c r="CC8" s="811"/>
      <c r="CD8" s="811"/>
      <c r="CE8" s="811"/>
      <c r="CF8" s="811"/>
      <c r="CG8" s="812"/>
      <c r="CH8" s="813"/>
      <c r="CI8" s="814"/>
      <c r="CJ8" s="814"/>
      <c r="CK8" s="814"/>
      <c r="CL8" s="815"/>
      <c r="CM8" s="813"/>
      <c r="CN8" s="814"/>
      <c r="CO8" s="814"/>
      <c r="CP8" s="814"/>
      <c r="CQ8" s="815"/>
      <c r="CR8" s="813"/>
      <c r="CS8" s="814"/>
      <c r="CT8" s="814"/>
      <c r="CU8" s="814"/>
      <c r="CV8" s="815"/>
      <c r="CW8" s="813"/>
      <c r="CX8" s="814"/>
      <c r="CY8" s="814"/>
      <c r="CZ8" s="814"/>
      <c r="DA8" s="815"/>
      <c r="DB8" s="813"/>
      <c r="DC8" s="814"/>
      <c r="DD8" s="814"/>
      <c r="DE8" s="814"/>
      <c r="DF8" s="815"/>
      <c r="DG8" s="813"/>
      <c r="DH8" s="814"/>
      <c r="DI8" s="814"/>
      <c r="DJ8" s="814"/>
      <c r="DK8" s="815"/>
      <c r="DL8" s="813"/>
      <c r="DM8" s="814"/>
      <c r="DN8" s="814"/>
      <c r="DO8" s="814"/>
      <c r="DP8" s="815"/>
      <c r="DQ8" s="813"/>
      <c r="DR8" s="814"/>
      <c r="DS8" s="814"/>
      <c r="DT8" s="814"/>
      <c r="DU8" s="815"/>
      <c r="DV8" s="810"/>
      <c r="DW8" s="811"/>
      <c r="DX8" s="811"/>
      <c r="DY8" s="811"/>
      <c r="DZ8" s="816"/>
      <c r="EA8" s="237"/>
    </row>
    <row r="9" spans="1:131" s="238"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808"/>
      <c r="AV9" s="808"/>
      <c r="AW9" s="808"/>
      <c r="AX9" s="808"/>
      <c r="AY9" s="809"/>
      <c r="AZ9" s="235"/>
      <c r="BA9" s="235"/>
      <c r="BB9" s="235"/>
      <c r="BC9" s="235"/>
      <c r="BD9" s="235"/>
      <c r="BE9" s="236"/>
      <c r="BF9" s="236"/>
      <c r="BG9" s="236"/>
      <c r="BH9" s="236"/>
      <c r="BI9" s="236"/>
      <c r="BJ9" s="236"/>
      <c r="BK9" s="236"/>
      <c r="BL9" s="236"/>
      <c r="BM9" s="236"/>
      <c r="BN9" s="236"/>
      <c r="BO9" s="236"/>
      <c r="BP9" s="236"/>
      <c r="BQ9" s="241">
        <v>3</v>
      </c>
      <c r="BR9" s="242"/>
      <c r="BS9" s="810"/>
      <c r="BT9" s="811"/>
      <c r="BU9" s="811"/>
      <c r="BV9" s="811"/>
      <c r="BW9" s="811"/>
      <c r="BX9" s="811"/>
      <c r="BY9" s="811"/>
      <c r="BZ9" s="811"/>
      <c r="CA9" s="811"/>
      <c r="CB9" s="811"/>
      <c r="CC9" s="811"/>
      <c r="CD9" s="811"/>
      <c r="CE9" s="811"/>
      <c r="CF9" s="811"/>
      <c r="CG9" s="812"/>
      <c r="CH9" s="813"/>
      <c r="CI9" s="814"/>
      <c r="CJ9" s="814"/>
      <c r="CK9" s="814"/>
      <c r="CL9" s="815"/>
      <c r="CM9" s="813"/>
      <c r="CN9" s="814"/>
      <c r="CO9" s="814"/>
      <c r="CP9" s="814"/>
      <c r="CQ9" s="815"/>
      <c r="CR9" s="813"/>
      <c r="CS9" s="814"/>
      <c r="CT9" s="814"/>
      <c r="CU9" s="814"/>
      <c r="CV9" s="815"/>
      <c r="CW9" s="813"/>
      <c r="CX9" s="814"/>
      <c r="CY9" s="814"/>
      <c r="CZ9" s="814"/>
      <c r="DA9" s="815"/>
      <c r="DB9" s="813"/>
      <c r="DC9" s="814"/>
      <c r="DD9" s="814"/>
      <c r="DE9" s="814"/>
      <c r="DF9" s="815"/>
      <c r="DG9" s="813"/>
      <c r="DH9" s="814"/>
      <c r="DI9" s="814"/>
      <c r="DJ9" s="814"/>
      <c r="DK9" s="815"/>
      <c r="DL9" s="813"/>
      <c r="DM9" s="814"/>
      <c r="DN9" s="814"/>
      <c r="DO9" s="814"/>
      <c r="DP9" s="815"/>
      <c r="DQ9" s="813"/>
      <c r="DR9" s="814"/>
      <c r="DS9" s="814"/>
      <c r="DT9" s="814"/>
      <c r="DU9" s="815"/>
      <c r="DV9" s="810"/>
      <c r="DW9" s="811"/>
      <c r="DX9" s="811"/>
      <c r="DY9" s="811"/>
      <c r="DZ9" s="816"/>
      <c r="EA9" s="237"/>
    </row>
    <row r="10" spans="1:131" s="238"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808"/>
      <c r="AV10" s="808"/>
      <c r="AW10" s="808"/>
      <c r="AX10" s="808"/>
      <c r="AY10" s="809"/>
      <c r="AZ10" s="235"/>
      <c r="BA10" s="235"/>
      <c r="BB10" s="235"/>
      <c r="BC10" s="235"/>
      <c r="BD10" s="235"/>
      <c r="BE10" s="236"/>
      <c r="BF10" s="236"/>
      <c r="BG10" s="236"/>
      <c r="BH10" s="236"/>
      <c r="BI10" s="236"/>
      <c r="BJ10" s="236"/>
      <c r="BK10" s="236"/>
      <c r="BL10" s="236"/>
      <c r="BM10" s="236"/>
      <c r="BN10" s="236"/>
      <c r="BO10" s="236"/>
      <c r="BP10" s="236"/>
      <c r="BQ10" s="241">
        <v>4</v>
      </c>
      <c r="BR10" s="242"/>
      <c r="BS10" s="810"/>
      <c r="BT10" s="811"/>
      <c r="BU10" s="811"/>
      <c r="BV10" s="811"/>
      <c r="BW10" s="811"/>
      <c r="BX10" s="811"/>
      <c r="BY10" s="811"/>
      <c r="BZ10" s="811"/>
      <c r="CA10" s="811"/>
      <c r="CB10" s="811"/>
      <c r="CC10" s="811"/>
      <c r="CD10" s="811"/>
      <c r="CE10" s="811"/>
      <c r="CF10" s="811"/>
      <c r="CG10" s="812"/>
      <c r="CH10" s="813"/>
      <c r="CI10" s="814"/>
      <c r="CJ10" s="814"/>
      <c r="CK10" s="814"/>
      <c r="CL10" s="815"/>
      <c r="CM10" s="813"/>
      <c r="CN10" s="814"/>
      <c r="CO10" s="814"/>
      <c r="CP10" s="814"/>
      <c r="CQ10" s="815"/>
      <c r="CR10" s="813"/>
      <c r="CS10" s="814"/>
      <c r="CT10" s="814"/>
      <c r="CU10" s="814"/>
      <c r="CV10" s="815"/>
      <c r="CW10" s="813"/>
      <c r="CX10" s="814"/>
      <c r="CY10" s="814"/>
      <c r="CZ10" s="814"/>
      <c r="DA10" s="815"/>
      <c r="DB10" s="813"/>
      <c r="DC10" s="814"/>
      <c r="DD10" s="814"/>
      <c r="DE10" s="814"/>
      <c r="DF10" s="815"/>
      <c r="DG10" s="813"/>
      <c r="DH10" s="814"/>
      <c r="DI10" s="814"/>
      <c r="DJ10" s="814"/>
      <c r="DK10" s="815"/>
      <c r="DL10" s="813"/>
      <c r="DM10" s="814"/>
      <c r="DN10" s="814"/>
      <c r="DO10" s="814"/>
      <c r="DP10" s="815"/>
      <c r="DQ10" s="813"/>
      <c r="DR10" s="814"/>
      <c r="DS10" s="814"/>
      <c r="DT10" s="814"/>
      <c r="DU10" s="815"/>
      <c r="DV10" s="810"/>
      <c r="DW10" s="811"/>
      <c r="DX10" s="811"/>
      <c r="DY10" s="811"/>
      <c r="DZ10" s="816"/>
      <c r="EA10" s="237"/>
    </row>
    <row r="11" spans="1:131" s="238"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808"/>
      <c r="AV11" s="808"/>
      <c r="AW11" s="808"/>
      <c r="AX11" s="808"/>
      <c r="AY11" s="809"/>
      <c r="AZ11" s="235"/>
      <c r="BA11" s="235"/>
      <c r="BB11" s="235"/>
      <c r="BC11" s="235"/>
      <c r="BD11" s="235"/>
      <c r="BE11" s="236"/>
      <c r="BF11" s="236"/>
      <c r="BG11" s="236"/>
      <c r="BH11" s="236"/>
      <c r="BI11" s="236"/>
      <c r="BJ11" s="236"/>
      <c r="BK11" s="236"/>
      <c r="BL11" s="236"/>
      <c r="BM11" s="236"/>
      <c r="BN11" s="236"/>
      <c r="BO11" s="236"/>
      <c r="BP11" s="236"/>
      <c r="BQ11" s="241">
        <v>5</v>
      </c>
      <c r="BR11" s="242"/>
      <c r="BS11" s="810"/>
      <c r="BT11" s="811"/>
      <c r="BU11" s="811"/>
      <c r="BV11" s="811"/>
      <c r="BW11" s="811"/>
      <c r="BX11" s="811"/>
      <c r="BY11" s="811"/>
      <c r="BZ11" s="811"/>
      <c r="CA11" s="811"/>
      <c r="CB11" s="811"/>
      <c r="CC11" s="811"/>
      <c r="CD11" s="811"/>
      <c r="CE11" s="811"/>
      <c r="CF11" s="811"/>
      <c r="CG11" s="812"/>
      <c r="CH11" s="813"/>
      <c r="CI11" s="814"/>
      <c r="CJ11" s="814"/>
      <c r="CK11" s="814"/>
      <c r="CL11" s="815"/>
      <c r="CM11" s="813"/>
      <c r="CN11" s="814"/>
      <c r="CO11" s="814"/>
      <c r="CP11" s="814"/>
      <c r="CQ11" s="815"/>
      <c r="CR11" s="813"/>
      <c r="CS11" s="814"/>
      <c r="CT11" s="814"/>
      <c r="CU11" s="814"/>
      <c r="CV11" s="815"/>
      <c r="CW11" s="813"/>
      <c r="CX11" s="814"/>
      <c r="CY11" s="814"/>
      <c r="CZ11" s="814"/>
      <c r="DA11" s="815"/>
      <c r="DB11" s="813"/>
      <c r="DC11" s="814"/>
      <c r="DD11" s="814"/>
      <c r="DE11" s="814"/>
      <c r="DF11" s="815"/>
      <c r="DG11" s="813"/>
      <c r="DH11" s="814"/>
      <c r="DI11" s="814"/>
      <c r="DJ11" s="814"/>
      <c r="DK11" s="815"/>
      <c r="DL11" s="813"/>
      <c r="DM11" s="814"/>
      <c r="DN11" s="814"/>
      <c r="DO11" s="814"/>
      <c r="DP11" s="815"/>
      <c r="DQ11" s="813"/>
      <c r="DR11" s="814"/>
      <c r="DS11" s="814"/>
      <c r="DT11" s="814"/>
      <c r="DU11" s="815"/>
      <c r="DV11" s="810"/>
      <c r="DW11" s="811"/>
      <c r="DX11" s="811"/>
      <c r="DY11" s="811"/>
      <c r="DZ11" s="816"/>
      <c r="EA11" s="237"/>
    </row>
    <row r="12" spans="1:131" s="238"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808"/>
      <c r="AV12" s="808"/>
      <c r="AW12" s="808"/>
      <c r="AX12" s="808"/>
      <c r="AY12" s="809"/>
      <c r="AZ12" s="235"/>
      <c r="BA12" s="235"/>
      <c r="BB12" s="235"/>
      <c r="BC12" s="235"/>
      <c r="BD12" s="235"/>
      <c r="BE12" s="236"/>
      <c r="BF12" s="236"/>
      <c r="BG12" s="236"/>
      <c r="BH12" s="236"/>
      <c r="BI12" s="236"/>
      <c r="BJ12" s="236"/>
      <c r="BK12" s="236"/>
      <c r="BL12" s="236"/>
      <c r="BM12" s="236"/>
      <c r="BN12" s="236"/>
      <c r="BO12" s="236"/>
      <c r="BP12" s="236"/>
      <c r="BQ12" s="241">
        <v>6</v>
      </c>
      <c r="BR12" s="242"/>
      <c r="BS12" s="810"/>
      <c r="BT12" s="811"/>
      <c r="BU12" s="811"/>
      <c r="BV12" s="811"/>
      <c r="BW12" s="811"/>
      <c r="BX12" s="811"/>
      <c r="BY12" s="811"/>
      <c r="BZ12" s="811"/>
      <c r="CA12" s="811"/>
      <c r="CB12" s="811"/>
      <c r="CC12" s="811"/>
      <c r="CD12" s="811"/>
      <c r="CE12" s="811"/>
      <c r="CF12" s="811"/>
      <c r="CG12" s="812"/>
      <c r="CH12" s="813"/>
      <c r="CI12" s="814"/>
      <c r="CJ12" s="814"/>
      <c r="CK12" s="814"/>
      <c r="CL12" s="815"/>
      <c r="CM12" s="813"/>
      <c r="CN12" s="814"/>
      <c r="CO12" s="814"/>
      <c r="CP12" s="814"/>
      <c r="CQ12" s="815"/>
      <c r="CR12" s="813"/>
      <c r="CS12" s="814"/>
      <c r="CT12" s="814"/>
      <c r="CU12" s="814"/>
      <c r="CV12" s="815"/>
      <c r="CW12" s="813"/>
      <c r="CX12" s="814"/>
      <c r="CY12" s="814"/>
      <c r="CZ12" s="814"/>
      <c r="DA12" s="815"/>
      <c r="DB12" s="813"/>
      <c r="DC12" s="814"/>
      <c r="DD12" s="814"/>
      <c r="DE12" s="814"/>
      <c r="DF12" s="815"/>
      <c r="DG12" s="813"/>
      <c r="DH12" s="814"/>
      <c r="DI12" s="814"/>
      <c r="DJ12" s="814"/>
      <c r="DK12" s="815"/>
      <c r="DL12" s="813"/>
      <c r="DM12" s="814"/>
      <c r="DN12" s="814"/>
      <c r="DO12" s="814"/>
      <c r="DP12" s="815"/>
      <c r="DQ12" s="813"/>
      <c r="DR12" s="814"/>
      <c r="DS12" s="814"/>
      <c r="DT12" s="814"/>
      <c r="DU12" s="815"/>
      <c r="DV12" s="810"/>
      <c r="DW12" s="811"/>
      <c r="DX12" s="811"/>
      <c r="DY12" s="811"/>
      <c r="DZ12" s="816"/>
      <c r="EA12" s="237"/>
    </row>
    <row r="13" spans="1:131" s="238"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808"/>
      <c r="AV13" s="808"/>
      <c r="AW13" s="808"/>
      <c r="AX13" s="808"/>
      <c r="AY13" s="809"/>
      <c r="AZ13" s="235"/>
      <c r="BA13" s="235"/>
      <c r="BB13" s="235"/>
      <c r="BC13" s="235"/>
      <c r="BD13" s="235"/>
      <c r="BE13" s="236"/>
      <c r="BF13" s="236"/>
      <c r="BG13" s="236"/>
      <c r="BH13" s="236"/>
      <c r="BI13" s="236"/>
      <c r="BJ13" s="236"/>
      <c r="BK13" s="236"/>
      <c r="BL13" s="236"/>
      <c r="BM13" s="236"/>
      <c r="BN13" s="236"/>
      <c r="BO13" s="236"/>
      <c r="BP13" s="236"/>
      <c r="BQ13" s="241">
        <v>7</v>
      </c>
      <c r="BR13" s="242"/>
      <c r="BS13" s="810"/>
      <c r="BT13" s="811"/>
      <c r="BU13" s="811"/>
      <c r="BV13" s="811"/>
      <c r="BW13" s="811"/>
      <c r="BX13" s="811"/>
      <c r="BY13" s="811"/>
      <c r="BZ13" s="811"/>
      <c r="CA13" s="811"/>
      <c r="CB13" s="811"/>
      <c r="CC13" s="811"/>
      <c r="CD13" s="811"/>
      <c r="CE13" s="811"/>
      <c r="CF13" s="811"/>
      <c r="CG13" s="812"/>
      <c r="CH13" s="813"/>
      <c r="CI13" s="814"/>
      <c r="CJ13" s="814"/>
      <c r="CK13" s="814"/>
      <c r="CL13" s="815"/>
      <c r="CM13" s="813"/>
      <c r="CN13" s="814"/>
      <c r="CO13" s="814"/>
      <c r="CP13" s="814"/>
      <c r="CQ13" s="815"/>
      <c r="CR13" s="813"/>
      <c r="CS13" s="814"/>
      <c r="CT13" s="814"/>
      <c r="CU13" s="814"/>
      <c r="CV13" s="815"/>
      <c r="CW13" s="813"/>
      <c r="CX13" s="814"/>
      <c r="CY13" s="814"/>
      <c r="CZ13" s="814"/>
      <c r="DA13" s="815"/>
      <c r="DB13" s="813"/>
      <c r="DC13" s="814"/>
      <c r="DD13" s="814"/>
      <c r="DE13" s="814"/>
      <c r="DF13" s="815"/>
      <c r="DG13" s="813"/>
      <c r="DH13" s="814"/>
      <c r="DI13" s="814"/>
      <c r="DJ13" s="814"/>
      <c r="DK13" s="815"/>
      <c r="DL13" s="813"/>
      <c r="DM13" s="814"/>
      <c r="DN13" s="814"/>
      <c r="DO13" s="814"/>
      <c r="DP13" s="815"/>
      <c r="DQ13" s="813"/>
      <c r="DR13" s="814"/>
      <c r="DS13" s="814"/>
      <c r="DT13" s="814"/>
      <c r="DU13" s="815"/>
      <c r="DV13" s="810"/>
      <c r="DW13" s="811"/>
      <c r="DX13" s="811"/>
      <c r="DY13" s="811"/>
      <c r="DZ13" s="816"/>
      <c r="EA13" s="237"/>
    </row>
    <row r="14" spans="1:131" s="238"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808"/>
      <c r="AV14" s="808"/>
      <c r="AW14" s="808"/>
      <c r="AX14" s="808"/>
      <c r="AY14" s="809"/>
      <c r="AZ14" s="235"/>
      <c r="BA14" s="235"/>
      <c r="BB14" s="235"/>
      <c r="BC14" s="235"/>
      <c r="BD14" s="235"/>
      <c r="BE14" s="236"/>
      <c r="BF14" s="236"/>
      <c r="BG14" s="236"/>
      <c r="BH14" s="236"/>
      <c r="BI14" s="236"/>
      <c r="BJ14" s="236"/>
      <c r="BK14" s="236"/>
      <c r="BL14" s="236"/>
      <c r="BM14" s="236"/>
      <c r="BN14" s="236"/>
      <c r="BO14" s="236"/>
      <c r="BP14" s="236"/>
      <c r="BQ14" s="241">
        <v>8</v>
      </c>
      <c r="BR14" s="242"/>
      <c r="BS14" s="810"/>
      <c r="BT14" s="811"/>
      <c r="BU14" s="811"/>
      <c r="BV14" s="811"/>
      <c r="BW14" s="811"/>
      <c r="BX14" s="811"/>
      <c r="BY14" s="811"/>
      <c r="BZ14" s="811"/>
      <c r="CA14" s="811"/>
      <c r="CB14" s="811"/>
      <c r="CC14" s="811"/>
      <c r="CD14" s="811"/>
      <c r="CE14" s="811"/>
      <c r="CF14" s="811"/>
      <c r="CG14" s="812"/>
      <c r="CH14" s="813"/>
      <c r="CI14" s="814"/>
      <c r="CJ14" s="814"/>
      <c r="CK14" s="814"/>
      <c r="CL14" s="815"/>
      <c r="CM14" s="813"/>
      <c r="CN14" s="814"/>
      <c r="CO14" s="814"/>
      <c r="CP14" s="814"/>
      <c r="CQ14" s="815"/>
      <c r="CR14" s="813"/>
      <c r="CS14" s="814"/>
      <c r="CT14" s="814"/>
      <c r="CU14" s="814"/>
      <c r="CV14" s="815"/>
      <c r="CW14" s="813"/>
      <c r="CX14" s="814"/>
      <c r="CY14" s="814"/>
      <c r="CZ14" s="814"/>
      <c r="DA14" s="815"/>
      <c r="DB14" s="813"/>
      <c r="DC14" s="814"/>
      <c r="DD14" s="814"/>
      <c r="DE14" s="814"/>
      <c r="DF14" s="815"/>
      <c r="DG14" s="813"/>
      <c r="DH14" s="814"/>
      <c r="DI14" s="814"/>
      <c r="DJ14" s="814"/>
      <c r="DK14" s="815"/>
      <c r="DL14" s="813"/>
      <c r="DM14" s="814"/>
      <c r="DN14" s="814"/>
      <c r="DO14" s="814"/>
      <c r="DP14" s="815"/>
      <c r="DQ14" s="813"/>
      <c r="DR14" s="814"/>
      <c r="DS14" s="814"/>
      <c r="DT14" s="814"/>
      <c r="DU14" s="815"/>
      <c r="DV14" s="810"/>
      <c r="DW14" s="811"/>
      <c r="DX14" s="811"/>
      <c r="DY14" s="811"/>
      <c r="DZ14" s="816"/>
      <c r="EA14" s="237"/>
    </row>
    <row r="15" spans="1:131" s="238"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808"/>
      <c r="AV15" s="808"/>
      <c r="AW15" s="808"/>
      <c r="AX15" s="808"/>
      <c r="AY15" s="809"/>
      <c r="AZ15" s="235"/>
      <c r="BA15" s="235"/>
      <c r="BB15" s="235"/>
      <c r="BC15" s="235"/>
      <c r="BD15" s="235"/>
      <c r="BE15" s="236"/>
      <c r="BF15" s="236"/>
      <c r="BG15" s="236"/>
      <c r="BH15" s="236"/>
      <c r="BI15" s="236"/>
      <c r="BJ15" s="236"/>
      <c r="BK15" s="236"/>
      <c r="BL15" s="236"/>
      <c r="BM15" s="236"/>
      <c r="BN15" s="236"/>
      <c r="BO15" s="236"/>
      <c r="BP15" s="236"/>
      <c r="BQ15" s="241">
        <v>9</v>
      </c>
      <c r="BR15" s="242"/>
      <c r="BS15" s="810"/>
      <c r="BT15" s="811"/>
      <c r="BU15" s="811"/>
      <c r="BV15" s="811"/>
      <c r="BW15" s="811"/>
      <c r="BX15" s="811"/>
      <c r="BY15" s="811"/>
      <c r="BZ15" s="811"/>
      <c r="CA15" s="811"/>
      <c r="CB15" s="811"/>
      <c r="CC15" s="811"/>
      <c r="CD15" s="811"/>
      <c r="CE15" s="811"/>
      <c r="CF15" s="811"/>
      <c r="CG15" s="812"/>
      <c r="CH15" s="813"/>
      <c r="CI15" s="814"/>
      <c r="CJ15" s="814"/>
      <c r="CK15" s="814"/>
      <c r="CL15" s="815"/>
      <c r="CM15" s="813"/>
      <c r="CN15" s="814"/>
      <c r="CO15" s="814"/>
      <c r="CP15" s="814"/>
      <c r="CQ15" s="815"/>
      <c r="CR15" s="813"/>
      <c r="CS15" s="814"/>
      <c r="CT15" s="814"/>
      <c r="CU15" s="814"/>
      <c r="CV15" s="815"/>
      <c r="CW15" s="813"/>
      <c r="CX15" s="814"/>
      <c r="CY15" s="814"/>
      <c r="CZ15" s="814"/>
      <c r="DA15" s="815"/>
      <c r="DB15" s="813"/>
      <c r="DC15" s="814"/>
      <c r="DD15" s="814"/>
      <c r="DE15" s="814"/>
      <c r="DF15" s="815"/>
      <c r="DG15" s="813"/>
      <c r="DH15" s="814"/>
      <c r="DI15" s="814"/>
      <c r="DJ15" s="814"/>
      <c r="DK15" s="815"/>
      <c r="DL15" s="813"/>
      <c r="DM15" s="814"/>
      <c r="DN15" s="814"/>
      <c r="DO15" s="814"/>
      <c r="DP15" s="815"/>
      <c r="DQ15" s="813"/>
      <c r="DR15" s="814"/>
      <c r="DS15" s="814"/>
      <c r="DT15" s="814"/>
      <c r="DU15" s="815"/>
      <c r="DV15" s="810"/>
      <c r="DW15" s="811"/>
      <c r="DX15" s="811"/>
      <c r="DY15" s="811"/>
      <c r="DZ15" s="816"/>
      <c r="EA15" s="237"/>
    </row>
    <row r="16" spans="1:131" s="238"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808"/>
      <c r="AV16" s="808"/>
      <c r="AW16" s="808"/>
      <c r="AX16" s="808"/>
      <c r="AY16" s="809"/>
      <c r="AZ16" s="235"/>
      <c r="BA16" s="235"/>
      <c r="BB16" s="235"/>
      <c r="BC16" s="235"/>
      <c r="BD16" s="235"/>
      <c r="BE16" s="236"/>
      <c r="BF16" s="236"/>
      <c r="BG16" s="236"/>
      <c r="BH16" s="236"/>
      <c r="BI16" s="236"/>
      <c r="BJ16" s="236"/>
      <c r="BK16" s="236"/>
      <c r="BL16" s="236"/>
      <c r="BM16" s="236"/>
      <c r="BN16" s="236"/>
      <c r="BO16" s="236"/>
      <c r="BP16" s="236"/>
      <c r="BQ16" s="241">
        <v>10</v>
      </c>
      <c r="BR16" s="242"/>
      <c r="BS16" s="810"/>
      <c r="BT16" s="811"/>
      <c r="BU16" s="811"/>
      <c r="BV16" s="811"/>
      <c r="BW16" s="811"/>
      <c r="BX16" s="811"/>
      <c r="BY16" s="811"/>
      <c r="BZ16" s="811"/>
      <c r="CA16" s="811"/>
      <c r="CB16" s="811"/>
      <c r="CC16" s="811"/>
      <c r="CD16" s="811"/>
      <c r="CE16" s="811"/>
      <c r="CF16" s="811"/>
      <c r="CG16" s="812"/>
      <c r="CH16" s="813"/>
      <c r="CI16" s="814"/>
      <c r="CJ16" s="814"/>
      <c r="CK16" s="814"/>
      <c r="CL16" s="815"/>
      <c r="CM16" s="813"/>
      <c r="CN16" s="814"/>
      <c r="CO16" s="814"/>
      <c r="CP16" s="814"/>
      <c r="CQ16" s="815"/>
      <c r="CR16" s="813"/>
      <c r="CS16" s="814"/>
      <c r="CT16" s="814"/>
      <c r="CU16" s="814"/>
      <c r="CV16" s="815"/>
      <c r="CW16" s="813"/>
      <c r="CX16" s="814"/>
      <c r="CY16" s="814"/>
      <c r="CZ16" s="814"/>
      <c r="DA16" s="815"/>
      <c r="DB16" s="813"/>
      <c r="DC16" s="814"/>
      <c r="DD16" s="814"/>
      <c r="DE16" s="814"/>
      <c r="DF16" s="815"/>
      <c r="DG16" s="813"/>
      <c r="DH16" s="814"/>
      <c r="DI16" s="814"/>
      <c r="DJ16" s="814"/>
      <c r="DK16" s="815"/>
      <c r="DL16" s="813"/>
      <c r="DM16" s="814"/>
      <c r="DN16" s="814"/>
      <c r="DO16" s="814"/>
      <c r="DP16" s="815"/>
      <c r="DQ16" s="813"/>
      <c r="DR16" s="814"/>
      <c r="DS16" s="814"/>
      <c r="DT16" s="814"/>
      <c r="DU16" s="815"/>
      <c r="DV16" s="810"/>
      <c r="DW16" s="811"/>
      <c r="DX16" s="811"/>
      <c r="DY16" s="811"/>
      <c r="DZ16" s="816"/>
      <c r="EA16" s="237"/>
    </row>
    <row r="17" spans="1:131" s="238"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808"/>
      <c r="AV17" s="808"/>
      <c r="AW17" s="808"/>
      <c r="AX17" s="808"/>
      <c r="AY17" s="809"/>
      <c r="AZ17" s="235"/>
      <c r="BA17" s="235"/>
      <c r="BB17" s="235"/>
      <c r="BC17" s="235"/>
      <c r="BD17" s="235"/>
      <c r="BE17" s="236"/>
      <c r="BF17" s="236"/>
      <c r="BG17" s="236"/>
      <c r="BH17" s="236"/>
      <c r="BI17" s="236"/>
      <c r="BJ17" s="236"/>
      <c r="BK17" s="236"/>
      <c r="BL17" s="236"/>
      <c r="BM17" s="236"/>
      <c r="BN17" s="236"/>
      <c r="BO17" s="236"/>
      <c r="BP17" s="236"/>
      <c r="BQ17" s="241">
        <v>11</v>
      </c>
      <c r="BR17" s="242"/>
      <c r="BS17" s="810"/>
      <c r="BT17" s="811"/>
      <c r="BU17" s="811"/>
      <c r="BV17" s="811"/>
      <c r="BW17" s="811"/>
      <c r="BX17" s="811"/>
      <c r="BY17" s="811"/>
      <c r="BZ17" s="811"/>
      <c r="CA17" s="811"/>
      <c r="CB17" s="811"/>
      <c r="CC17" s="811"/>
      <c r="CD17" s="811"/>
      <c r="CE17" s="811"/>
      <c r="CF17" s="811"/>
      <c r="CG17" s="812"/>
      <c r="CH17" s="813"/>
      <c r="CI17" s="814"/>
      <c r="CJ17" s="814"/>
      <c r="CK17" s="814"/>
      <c r="CL17" s="815"/>
      <c r="CM17" s="813"/>
      <c r="CN17" s="814"/>
      <c r="CO17" s="814"/>
      <c r="CP17" s="814"/>
      <c r="CQ17" s="815"/>
      <c r="CR17" s="813"/>
      <c r="CS17" s="814"/>
      <c r="CT17" s="814"/>
      <c r="CU17" s="814"/>
      <c r="CV17" s="815"/>
      <c r="CW17" s="813"/>
      <c r="CX17" s="814"/>
      <c r="CY17" s="814"/>
      <c r="CZ17" s="814"/>
      <c r="DA17" s="815"/>
      <c r="DB17" s="813"/>
      <c r="DC17" s="814"/>
      <c r="DD17" s="814"/>
      <c r="DE17" s="814"/>
      <c r="DF17" s="815"/>
      <c r="DG17" s="813"/>
      <c r="DH17" s="814"/>
      <c r="DI17" s="814"/>
      <c r="DJ17" s="814"/>
      <c r="DK17" s="815"/>
      <c r="DL17" s="813"/>
      <c r="DM17" s="814"/>
      <c r="DN17" s="814"/>
      <c r="DO17" s="814"/>
      <c r="DP17" s="815"/>
      <c r="DQ17" s="813"/>
      <c r="DR17" s="814"/>
      <c r="DS17" s="814"/>
      <c r="DT17" s="814"/>
      <c r="DU17" s="815"/>
      <c r="DV17" s="810"/>
      <c r="DW17" s="811"/>
      <c r="DX17" s="811"/>
      <c r="DY17" s="811"/>
      <c r="DZ17" s="816"/>
      <c r="EA17" s="237"/>
    </row>
    <row r="18" spans="1:131" s="238"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808"/>
      <c r="AV18" s="808"/>
      <c r="AW18" s="808"/>
      <c r="AX18" s="808"/>
      <c r="AY18" s="809"/>
      <c r="AZ18" s="235"/>
      <c r="BA18" s="235"/>
      <c r="BB18" s="235"/>
      <c r="BC18" s="235"/>
      <c r="BD18" s="235"/>
      <c r="BE18" s="236"/>
      <c r="BF18" s="236"/>
      <c r="BG18" s="236"/>
      <c r="BH18" s="236"/>
      <c r="BI18" s="236"/>
      <c r="BJ18" s="236"/>
      <c r="BK18" s="236"/>
      <c r="BL18" s="236"/>
      <c r="BM18" s="236"/>
      <c r="BN18" s="236"/>
      <c r="BO18" s="236"/>
      <c r="BP18" s="236"/>
      <c r="BQ18" s="241">
        <v>12</v>
      </c>
      <c r="BR18" s="242"/>
      <c r="BS18" s="810"/>
      <c r="BT18" s="811"/>
      <c r="BU18" s="811"/>
      <c r="BV18" s="811"/>
      <c r="BW18" s="811"/>
      <c r="BX18" s="811"/>
      <c r="BY18" s="811"/>
      <c r="BZ18" s="811"/>
      <c r="CA18" s="811"/>
      <c r="CB18" s="811"/>
      <c r="CC18" s="811"/>
      <c r="CD18" s="811"/>
      <c r="CE18" s="811"/>
      <c r="CF18" s="811"/>
      <c r="CG18" s="812"/>
      <c r="CH18" s="813"/>
      <c r="CI18" s="814"/>
      <c r="CJ18" s="814"/>
      <c r="CK18" s="814"/>
      <c r="CL18" s="815"/>
      <c r="CM18" s="813"/>
      <c r="CN18" s="814"/>
      <c r="CO18" s="814"/>
      <c r="CP18" s="814"/>
      <c r="CQ18" s="815"/>
      <c r="CR18" s="813"/>
      <c r="CS18" s="814"/>
      <c r="CT18" s="814"/>
      <c r="CU18" s="814"/>
      <c r="CV18" s="815"/>
      <c r="CW18" s="813"/>
      <c r="CX18" s="814"/>
      <c r="CY18" s="814"/>
      <c r="CZ18" s="814"/>
      <c r="DA18" s="815"/>
      <c r="DB18" s="813"/>
      <c r="DC18" s="814"/>
      <c r="DD18" s="814"/>
      <c r="DE18" s="814"/>
      <c r="DF18" s="815"/>
      <c r="DG18" s="813"/>
      <c r="DH18" s="814"/>
      <c r="DI18" s="814"/>
      <c r="DJ18" s="814"/>
      <c r="DK18" s="815"/>
      <c r="DL18" s="813"/>
      <c r="DM18" s="814"/>
      <c r="DN18" s="814"/>
      <c r="DO18" s="814"/>
      <c r="DP18" s="815"/>
      <c r="DQ18" s="813"/>
      <c r="DR18" s="814"/>
      <c r="DS18" s="814"/>
      <c r="DT18" s="814"/>
      <c r="DU18" s="815"/>
      <c r="DV18" s="810"/>
      <c r="DW18" s="811"/>
      <c r="DX18" s="811"/>
      <c r="DY18" s="811"/>
      <c r="DZ18" s="816"/>
      <c r="EA18" s="237"/>
    </row>
    <row r="19" spans="1:131" s="238"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808"/>
      <c r="AV19" s="808"/>
      <c r="AW19" s="808"/>
      <c r="AX19" s="808"/>
      <c r="AY19" s="809"/>
      <c r="AZ19" s="235"/>
      <c r="BA19" s="235"/>
      <c r="BB19" s="235"/>
      <c r="BC19" s="235"/>
      <c r="BD19" s="235"/>
      <c r="BE19" s="236"/>
      <c r="BF19" s="236"/>
      <c r="BG19" s="236"/>
      <c r="BH19" s="236"/>
      <c r="BI19" s="236"/>
      <c r="BJ19" s="236"/>
      <c r="BK19" s="236"/>
      <c r="BL19" s="236"/>
      <c r="BM19" s="236"/>
      <c r="BN19" s="236"/>
      <c r="BO19" s="236"/>
      <c r="BP19" s="236"/>
      <c r="BQ19" s="241">
        <v>13</v>
      </c>
      <c r="BR19" s="242"/>
      <c r="BS19" s="810"/>
      <c r="BT19" s="811"/>
      <c r="BU19" s="811"/>
      <c r="BV19" s="811"/>
      <c r="BW19" s="811"/>
      <c r="BX19" s="811"/>
      <c r="BY19" s="811"/>
      <c r="BZ19" s="811"/>
      <c r="CA19" s="811"/>
      <c r="CB19" s="811"/>
      <c r="CC19" s="811"/>
      <c r="CD19" s="811"/>
      <c r="CE19" s="811"/>
      <c r="CF19" s="811"/>
      <c r="CG19" s="812"/>
      <c r="CH19" s="813"/>
      <c r="CI19" s="814"/>
      <c r="CJ19" s="814"/>
      <c r="CK19" s="814"/>
      <c r="CL19" s="815"/>
      <c r="CM19" s="813"/>
      <c r="CN19" s="814"/>
      <c r="CO19" s="814"/>
      <c r="CP19" s="814"/>
      <c r="CQ19" s="815"/>
      <c r="CR19" s="813"/>
      <c r="CS19" s="814"/>
      <c r="CT19" s="814"/>
      <c r="CU19" s="814"/>
      <c r="CV19" s="815"/>
      <c r="CW19" s="813"/>
      <c r="CX19" s="814"/>
      <c r="CY19" s="814"/>
      <c r="CZ19" s="814"/>
      <c r="DA19" s="815"/>
      <c r="DB19" s="813"/>
      <c r="DC19" s="814"/>
      <c r="DD19" s="814"/>
      <c r="DE19" s="814"/>
      <c r="DF19" s="815"/>
      <c r="DG19" s="813"/>
      <c r="DH19" s="814"/>
      <c r="DI19" s="814"/>
      <c r="DJ19" s="814"/>
      <c r="DK19" s="815"/>
      <c r="DL19" s="813"/>
      <c r="DM19" s="814"/>
      <c r="DN19" s="814"/>
      <c r="DO19" s="814"/>
      <c r="DP19" s="815"/>
      <c r="DQ19" s="813"/>
      <c r="DR19" s="814"/>
      <c r="DS19" s="814"/>
      <c r="DT19" s="814"/>
      <c r="DU19" s="815"/>
      <c r="DV19" s="810"/>
      <c r="DW19" s="811"/>
      <c r="DX19" s="811"/>
      <c r="DY19" s="811"/>
      <c r="DZ19" s="816"/>
      <c r="EA19" s="237"/>
    </row>
    <row r="20" spans="1:131" s="238"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808"/>
      <c r="AV20" s="808"/>
      <c r="AW20" s="808"/>
      <c r="AX20" s="808"/>
      <c r="AY20" s="809"/>
      <c r="AZ20" s="235"/>
      <c r="BA20" s="235"/>
      <c r="BB20" s="235"/>
      <c r="BC20" s="235"/>
      <c r="BD20" s="235"/>
      <c r="BE20" s="236"/>
      <c r="BF20" s="236"/>
      <c r="BG20" s="236"/>
      <c r="BH20" s="236"/>
      <c r="BI20" s="236"/>
      <c r="BJ20" s="236"/>
      <c r="BK20" s="236"/>
      <c r="BL20" s="236"/>
      <c r="BM20" s="236"/>
      <c r="BN20" s="236"/>
      <c r="BO20" s="236"/>
      <c r="BP20" s="236"/>
      <c r="BQ20" s="241">
        <v>14</v>
      </c>
      <c r="BR20" s="242"/>
      <c r="BS20" s="810"/>
      <c r="BT20" s="811"/>
      <c r="BU20" s="811"/>
      <c r="BV20" s="811"/>
      <c r="BW20" s="811"/>
      <c r="BX20" s="811"/>
      <c r="BY20" s="811"/>
      <c r="BZ20" s="811"/>
      <c r="CA20" s="811"/>
      <c r="CB20" s="811"/>
      <c r="CC20" s="811"/>
      <c r="CD20" s="811"/>
      <c r="CE20" s="811"/>
      <c r="CF20" s="811"/>
      <c r="CG20" s="812"/>
      <c r="CH20" s="813"/>
      <c r="CI20" s="814"/>
      <c r="CJ20" s="814"/>
      <c r="CK20" s="814"/>
      <c r="CL20" s="815"/>
      <c r="CM20" s="813"/>
      <c r="CN20" s="814"/>
      <c r="CO20" s="814"/>
      <c r="CP20" s="814"/>
      <c r="CQ20" s="815"/>
      <c r="CR20" s="813"/>
      <c r="CS20" s="814"/>
      <c r="CT20" s="814"/>
      <c r="CU20" s="814"/>
      <c r="CV20" s="815"/>
      <c r="CW20" s="813"/>
      <c r="CX20" s="814"/>
      <c r="CY20" s="814"/>
      <c r="CZ20" s="814"/>
      <c r="DA20" s="815"/>
      <c r="DB20" s="813"/>
      <c r="DC20" s="814"/>
      <c r="DD20" s="814"/>
      <c r="DE20" s="814"/>
      <c r="DF20" s="815"/>
      <c r="DG20" s="813"/>
      <c r="DH20" s="814"/>
      <c r="DI20" s="814"/>
      <c r="DJ20" s="814"/>
      <c r="DK20" s="815"/>
      <c r="DL20" s="813"/>
      <c r="DM20" s="814"/>
      <c r="DN20" s="814"/>
      <c r="DO20" s="814"/>
      <c r="DP20" s="815"/>
      <c r="DQ20" s="813"/>
      <c r="DR20" s="814"/>
      <c r="DS20" s="814"/>
      <c r="DT20" s="814"/>
      <c r="DU20" s="815"/>
      <c r="DV20" s="810"/>
      <c r="DW20" s="811"/>
      <c r="DX20" s="811"/>
      <c r="DY20" s="811"/>
      <c r="DZ20" s="816"/>
      <c r="EA20" s="237"/>
    </row>
    <row r="21" spans="1:131" s="238"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808"/>
      <c r="AV21" s="808"/>
      <c r="AW21" s="808"/>
      <c r="AX21" s="808"/>
      <c r="AY21" s="809"/>
      <c r="AZ21" s="235"/>
      <c r="BA21" s="235"/>
      <c r="BB21" s="235"/>
      <c r="BC21" s="235"/>
      <c r="BD21" s="235"/>
      <c r="BE21" s="236"/>
      <c r="BF21" s="236"/>
      <c r="BG21" s="236"/>
      <c r="BH21" s="236"/>
      <c r="BI21" s="236"/>
      <c r="BJ21" s="236"/>
      <c r="BK21" s="236"/>
      <c r="BL21" s="236"/>
      <c r="BM21" s="236"/>
      <c r="BN21" s="236"/>
      <c r="BO21" s="236"/>
      <c r="BP21" s="236"/>
      <c r="BQ21" s="241">
        <v>15</v>
      </c>
      <c r="BR21" s="242"/>
      <c r="BS21" s="810"/>
      <c r="BT21" s="811"/>
      <c r="BU21" s="811"/>
      <c r="BV21" s="811"/>
      <c r="BW21" s="811"/>
      <c r="BX21" s="811"/>
      <c r="BY21" s="811"/>
      <c r="BZ21" s="811"/>
      <c r="CA21" s="811"/>
      <c r="CB21" s="811"/>
      <c r="CC21" s="811"/>
      <c r="CD21" s="811"/>
      <c r="CE21" s="811"/>
      <c r="CF21" s="811"/>
      <c r="CG21" s="812"/>
      <c r="CH21" s="813"/>
      <c r="CI21" s="814"/>
      <c r="CJ21" s="814"/>
      <c r="CK21" s="814"/>
      <c r="CL21" s="815"/>
      <c r="CM21" s="813"/>
      <c r="CN21" s="814"/>
      <c r="CO21" s="814"/>
      <c r="CP21" s="814"/>
      <c r="CQ21" s="815"/>
      <c r="CR21" s="813"/>
      <c r="CS21" s="814"/>
      <c r="CT21" s="814"/>
      <c r="CU21" s="814"/>
      <c r="CV21" s="815"/>
      <c r="CW21" s="813"/>
      <c r="CX21" s="814"/>
      <c r="CY21" s="814"/>
      <c r="CZ21" s="814"/>
      <c r="DA21" s="815"/>
      <c r="DB21" s="813"/>
      <c r="DC21" s="814"/>
      <c r="DD21" s="814"/>
      <c r="DE21" s="814"/>
      <c r="DF21" s="815"/>
      <c r="DG21" s="813"/>
      <c r="DH21" s="814"/>
      <c r="DI21" s="814"/>
      <c r="DJ21" s="814"/>
      <c r="DK21" s="815"/>
      <c r="DL21" s="813"/>
      <c r="DM21" s="814"/>
      <c r="DN21" s="814"/>
      <c r="DO21" s="814"/>
      <c r="DP21" s="815"/>
      <c r="DQ21" s="813"/>
      <c r="DR21" s="814"/>
      <c r="DS21" s="814"/>
      <c r="DT21" s="814"/>
      <c r="DU21" s="815"/>
      <c r="DV21" s="810"/>
      <c r="DW21" s="811"/>
      <c r="DX21" s="811"/>
      <c r="DY21" s="811"/>
      <c r="DZ21" s="816"/>
      <c r="EA21" s="237"/>
    </row>
    <row r="22" spans="1:131" s="238" customFormat="1" ht="26.25" customHeight="1" x14ac:dyDescent="0.15">
      <c r="A22" s="241">
        <v>16</v>
      </c>
      <c r="B22" s="777"/>
      <c r="C22" s="778"/>
      <c r="D22" s="778"/>
      <c r="E22" s="778"/>
      <c r="F22" s="778"/>
      <c r="G22" s="778"/>
      <c r="H22" s="778"/>
      <c r="I22" s="778"/>
      <c r="J22" s="778"/>
      <c r="K22" s="778"/>
      <c r="L22" s="778"/>
      <c r="M22" s="778"/>
      <c r="N22" s="778"/>
      <c r="O22" s="778"/>
      <c r="P22" s="779"/>
      <c r="Q22" s="827"/>
      <c r="R22" s="828"/>
      <c r="S22" s="828"/>
      <c r="T22" s="828"/>
      <c r="U22" s="828"/>
      <c r="V22" s="828"/>
      <c r="W22" s="828"/>
      <c r="X22" s="828"/>
      <c r="Y22" s="828"/>
      <c r="Z22" s="828"/>
      <c r="AA22" s="828"/>
      <c r="AB22" s="828"/>
      <c r="AC22" s="828"/>
      <c r="AD22" s="828"/>
      <c r="AE22" s="829"/>
      <c r="AF22" s="783"/>
      <c r="AG22" s="784"/>
      <c r="AH22" s="784"/>
      <c r="AI22" s="784"/>
      <c r="AJ22" s="785"/>
      <c r="AK22" s="830"/>
      <c r="AL22" s="831"/>
      <c r="AM22" s="831"/>
      <c r="AN22" s="831"/>
      <c r="AO22" s="831"/>
      <c r="AP22" s="831"/>
      <c r="AQ22" s="831"/>
      <c r="AR22" s="831"/>
      <c r="AS22" s="831"/>
      <c r="AT22" s="831"/>
      <c r="AU22" s="832"/>
      <c r="AV22" s="832"/>
      <c r="AW22" s="832"/>
      <c r="AX22" s="832"/>
      <c r="AY22" s="833"/>
      <c r="AZ22" s="834" t="s">
        <v>392</v>
      </c>
      <c r="BA22" s="834"/>
      <c r="BB22" s="834"/>
      <c r="BC22" s="834"/>
      <c r="BD22" s="835"/>
      <c r="BE22" s="236"/>
      <c r="BF22" s="236"/>
      <c r="BG22" s="236"/>
      <c r="BH22" s="236"/>
      <c r="BI22" s="236"/>
      <c r="BJ22" s="236"/>
      <c r="BK22" s="236"/>
      <c r="BL22" s="236"/>
      <c r="BM22" s="236"/>
      <c r="BN22" s="236"/>
      <c r="BO22" s="236"/>
      <c r="BP22" s="236"/>
      <c r="BQ22" s="241">
        <v>16</v>
      </c>
      <c r="BR22" s="242"/>
      <c r="BS22" s="810"/>
      <c r="BT22" s="811"/>
      <c r="BU22" s="811"/>
      <c r="BV22" s="811"/>
      <c r="BW22" s="811"/>
      <c r="BX22" s="811"/>
      <c r="BY22" s="811"/>
      <c r="BZ22" s="811"/>
      <c r="CA22" s="811"/>
      <c r="CB22" s="811"/>
      <c r="CC22" s="811"/>
      <c r="CD22" s="811"/>
      <c r="CE22" s="811"/>
      <c r="CF22" s="811"/>
      <c r="CG22" s="812"/>
      <c r="CH22" s="813"/>
      <c r="CI22" s="814"/>
      <c r="CJ22" s="814"/>
      <c r="CK22" s="814"/>
      <c r="CL22" s="815"/>
      <c r="CM22" s="813"/>
      <c r="CN22" s="814"/>
      <c r="CO22" s="814"/>
      <c r="CP22" s="814"/>
      <c r="CQ22" s="815"/>
      <c r="CR22" s="813"/>
      <c r="CS22" s="814"/>
      <c r="CT22" s="814"/>
      <c r="CU22" s="814"/>
      <c r="CV22" s="815"/>
      <c r="CW22" s="813"/>
      <c r="CX22" s="814"/>
      <c r="CY22" s="814"/>
      <c r="CZ22" s="814"/>
      <c r="DA22" s="815"/>
      <c r="DB22" s="813"/>
      <c r="DC22" s="814"/>
      <c r="DD22" s="814"/>
      <c r="DE22" s="814"/>
      <c r="DF22" s="815"/>
      <c r="DG22" s="813"/>
      <c r="DH22" s="814"/>
      <c r="DI22" s="814"/>
      <c r="DJ22" s="814"/>
      <c r="DK22" s="815"/>
      <c r="DL22" s="813"/>
      <c r="DM22" s="814"/>
      <c r="DN22" s="814"/>
      <c r="DO22" s="814"/>
      <c r="DP22" s="815"/>
      <c r="DQ22" s="813"/>
      <c r="DR22" s="814"/>
      <c r="DS22" s="814"/>
      <c r="DT22" s="814"/>
      <c r="DU22" s="815"/>
      <c r="DV22" s="810"/>
      <c r="DW22" s="811"/>
      <c r="DX22" s="811"/>
      <c r="DY22" s="811"/>
      <c r="DZ22" s="816"/>
      <c r="EA22" s="237"/>
    </row>
    <row r="23" spans="1:131" s="238" customFormat="1" ht="26.25" customHeight="1" thickBot="1" x14ac:dyDescent="0.2">
      <c r="A23" s="243" t="s">
        <v>393</v>
      </c>
      <c r="B23" s="817" t="s">
        <v>394</v>
      </c>
      <c r="C23" s="818"/>
      <c r="D23" s="818"/>
      <c r="E23" s="818"/>
      <c r="F23" s="818"/>
      <c r="G23" s="818"/>
      <c r="H23" s="818"/>
      <c r="I23" s="818"/>
      <c r="J23" s="818"/>
      <c r="K23" s="818"/>
      <c r="L23" s="818"/>
      <c r="M23" s="818"/>
      <c r="N23" s="818"/>
      <c r="O23" s="818"/>
      <c r="P23" s="819"/>
      <c r="Q23" s="820"/>
      <c r="R23" s="821"/>
      <c r="S23" s="821"/>
      <c r="T23" s="821"/>
      <c r="U23" s="821"/>
      <c r="V23" s="821"/>
      <c r="W23" s="821"/>
      <c r="X23" s="821"/>
      <c r="Y23" s="821"/>
      <c r="Z23" s="821"/>
      <c r="AA23" s="821"/>
      <c r="AB23" s="821"/>
      <c r="AC23" s="821"/>
      <c r="AD23" s="821"/>
      <c r="AE23" s="822"/>
      <c r="AF23" s="823">
        <v>296</v>
      </c>
      <c r="AG23" s="821"/>
      <c r="AH23" s="821"/>
      <c r="AI23" s="821"/>
      <c r="AJ23" s="824"/>
      <c r="AK23" s="825"/>
      <c r="AL23" s="826"/>
      <c r="AM23" s="826"/>
      <c r="AN23" s="826"/>
      <c r="AO23" s="826"/>
      <c r="AP23" s="821"/>
      <c r="AQ23" s="821"/>
      <c r="AR23" s="821"/>
      <c r="AS23" s="821"/>
      <c r="AT23" s="821"/>
      <c r="AU23" s="837"/>
      <c r="AV23" s="837"/>
      <c r="AW23" s="837"/>
      <c r="AX23" s="837"/>
      <c r="AY23" s="838"/>
      <c r="AZ23" s="839" t="s">
        <v>395</v>
      </c>
      <c r="BA23" s="840"/>
      <c r="BB23" s="840"/>
      <c r="BC23" s="840"/>
      <c r="BD23" s="841"/>
      <c r="BE23" s="236"/>
      <c r="BF23" s="236"/>
      <c r="BG23" s="236"/>
      <c r="BH23" s="236"/>
      <c r="BI23" s="236"/>
      <c r="BJ23" s="236"/>
      <c r="BK23" s="236"/>
      <c r="BL23" s="236"/>
      <c r="BM23" s="236"/>
      <c r="BN23" s="236"/>
      <c r="BO23" s="236"/>
      <c r="BP23" s="236"/>
      <c r="BQ23" s="241">
        <v>17</v>
      </c>
      <c r="BR23" s="242"/>
      <c r="BS23" s="810"/>
      <c r="BT23" s="811"/>
      <c r="BU23" s="811"/>
      <c r="BV23" s="811"/>
      <c r="BW23" s="811"/>
      <c r="BX23" s="811"/>
      <c r="BY23" s="811"/>
      <c r="BZ23" s="811"/>
      <c r="CA23" s="811"/>
      <c r="CB23" s="811"/>
      <c r="CC23" s="811"/>
      <c r="CD23" s="811"/>
      <c r="CE23" s="811"/>
      <c r="CF23" s="811"/>
      <c r="CG23" s="812"/>
      <c r="CH23" s="813"/>
      <c r="CI23" s="814"/>
      <c r="CJ23" s="814"/>
      <c r="CK23" s="814"/>
      <c r="CL23" s="815"/>
      <c r="CM23" s="813"/>
      <c r="CN23" s="814"/>
      <c r="CO23" s="814"/>
      <c r="CP23" s="814"/>
      <c r="CQ23" s="815"/>
      <c r="CR23" s="813"/>
      <c r="CS23" s="814"/>
      <c r="CT23" s="814"/>
      <c r="CU23" s="814"/>
      <c r="CV23" s="815"/>
      <c r="CW23" s="813"/>
      <c r="CX23" s="814"/>
      <c r="CY23" s="814"/>
      <c r="CZ23" s="814"/>
      <c r="DA23" s="815"/>
      <c r="DB23" s="813"/>
      <c r="DC23" s="814"/>
      <c r="DD23" s="814"/>
      <c r="DE23" s="814"/>
      <c r="DF23" s="815"/>
      <c r="DG23" s="813"/>
      <c r="DH23" s="814"/>
      <c r="DI23" s="814"/>
      <c r="DJ23" s="814"/>
      <c r="DK23" s="815"/>
      <c r="DL23" s="813"/>
      <c r="DM23" s="814"/>
      <c r="DN23" s="814"/>
      <c r="DO23" s="814"/>
      <c r="DP23" s="815"/>
      <c r="DQ23" s="813"/>
      <c r="DR23" s="814"/>
      <c r="DS23" s="814"/>
      <c r="DT23" s="814"/>
      <c r="DU23" s="815"/>
      <c r="DV23" s="810"/>
      <c r="DW23" s="811"/>
      <c r="DX23" s="811"/>
      <c r="DY23" s="811"/>
      <c r="DZ23" s="816"/>
      <c r="EA23" s="237"/>
    </row>
    <row r="24" spans="1:131" s="238" customFormat="1" ht="26.25" customHeight="1" x14ac:dyDescent="0.15">
      <c r="A24" s="836" t="s">
        <v>396</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10"/>
      <c r="BT24" s="811"/>
      <c r="BU24" s="811"/>
      <c r="BV24" s="811"/>
      <c r="BW24" s="811"/>
      <c r="BX24" s="811"/>
      <c r="BY24" s="811"/>
      <c r="BZ24" s="811"/>
      <c r="CA24" s="811"/>
      <c r="CB24" s="811"/>
      <c r="CC24" s="811"/>
      <c r="CD24" s="811"/>
      <c r="CE24" s="811"/>
      <c r="CF24" s="811"/>
      <c r="CG24" s="812"/>
      <c r="CH24" s="813"/>
      <c r="CI24" s="814"/>
      <c r="CJ24" s="814"/>
      <c r="CK24" s="814"/>
      <c r="CL24" s="815"/>
      <c r="CM24" s="813"/>
      <c r="CN24" s="814"/>
      <c r="CO24" s="814"/>
      <c r="CP24" s="814"/>
      <c r="CQ24" s="815"/>
      <c r="CR24" s="813"/>
      <c r="CS24" s="814"/>
      <c r="CT24" s="814"/>
      <c r="CU24" s="814"/>
      <c r="CV24" s="815"/>
      <c r="CW24" s="813"/>
      <c r="CX24" s="814"/>
      <c r="CY24" s="814"/>
      <c r="CZ24" s="814"/>
      <c r="DA24" s="815"/>
      <c r="DB24" s="813"/>
      <c r="DC24" s="814"/>
      <c r="DD24" s="814"/>
      <c r="DE24" s="814"/>
      <c r="DF24" s="815"/>
      <c r="DG24" s="813"/>
      <c r="DH24" s="814"/>
      <c r="DI24" s="814"/>
      <c r="DJ24" s="814"/>
      <c r="DK24" s="815"/>
      <c r="DL24" s="813"/>
      <c r="DM24" s="814"/>
      <c r="DN24" s="814"/>
      <c r="DO24" s="814"/>
      <c r="DP24" s="815"/>
      <c r="DQ24" s="813"/>
      <c r="DR24" s="814"/>
      <c r="DS24" s="814"/>
      <c r="DT24" s="814"/>
      <c r="DU24" s="815"/>
      <c r="DV24" s="810"/>
      <c r="DW24" s="811"/>
      <c r="DX24" s="811"/>
      <c r="DY24" s="811"/>
      <c r="DZ24" s="816"/>
      <c r="EA24" s="237"/>
    </row>
    <row r="25" spans="1:131" ht="26.25" customHeight="1" thickBot="1" x14ac:dyDescent="0.2">
      <c r="A25" s="767" t="s">
        <v>397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35"/>
      <c r="BK25" s="235"/>
      <c r="BL25" s="235"/>
      <c r="BM25" s="235"/>
      <c r="BN25" s="235"/>
      <c r="BO25" s="244"/>
      <c r="BP25" s="244"/>
      <c r="BQ25" s="241">
        <v>19</v>
      </c>
      <c r="BR25" s="242"/>
      <c r="BS25" s="810"/>
      <c r="BT25" s="811"/>
      <c r="BU25" s="811"/>
      <c r="BV25" s="811"/>
      <c r="BW25" s="811"/>
      <c r="BX25" s="811"/>
      <c r="BY25" s="811"/>
      <c r="BZ25" s="811"/>
      <c r="CA25" s="811"/>
      <c r="CB25" s="811"/>
      <c r="CC25" s="811"/>
      <c r="CD25" s="811"/>
      <c r="CE25" s="811"/>
      <c r="CF25" s="811"/>
      <c r="CG25" s="812"/>
      <c r="CH25" s="813"/>
      <c r="CI25" s="814"/>
      <c r="CJ25" s="814"/>
      <c r="CK25" s="814"/>
      <c r="CL25" s="815"/>
      <c r="CM25" s="813"/>
      <c r="CN25" s="814"/>
      <c r="CO25" s="814"/>
      <c r="CP25" s="814"/>
      <c r="CQ25" s="815"/>
      <c r="CR25" s="813"/>
      <c r="CS25" s="814"/>
      <c r="CT25" s="814"/>
      <c r="CU25" s="814"/>
      <c r="CV25" s="815"/>
      <c r="CW25" s="813"/>
      <c r="CX25" s="814"/>
      <c r="CY25" s="814"/>
      <c r="CZ25" s="814"/>
      <c r="DA25" s="815"/>
      <c r="DB25" s="813"/>
      <c r="DC25" s="814"/>
      <c r="DD25" s="814"/>
      <c r="DE25" s="814"/>
      <c r="DF25" s="815"/>
      <c r="DG25" s="813"/>
      <c r="DH25" s="814"/>
      <c r="DI25" s="814"/>
      <c r="DJ25" s="814"/>
      <c r="DK25" s="815"/>
      <c r="DL25" s="813"/>
      <c r="DM25" s="814"/>
      <c r="DN25" s="814"/>
      <c r="DO25" s="814"/>
      <c r="DP25" s="815"/>
      <c r="DQ25" s="813"/>
      <c r="DR25" s="814"/>
      <c r="DS25" s="814"/>
      <c r="DT25" s="814"/>
      <c r="DU25" s="815"/>
      <c r="DV25" s="810"/>
      <c r="DW25" s="811"/>
      <c r="DX25" s="811"/>
      <c r="DY25" s="811"/>
      <c r="DZ25" s="816"/>
      <c r="EA25" s="233"/>
    </row>
    <row r="26" spans="1:131" ht="26.25" customHeight="1" x14ac:dyDescent="0.15">
      <c r="A26" s="757" t="s">
        <v>374</v>
      </c>
      <c r="B26" s="758"/>
      <c r="C26" s="758"/>
      <c r="D26" s="758"/>
      <c r="E26" s="758"/>
      <c r="F26" s="758"/>
      <c r="G26" s="758"/>
      <c r="H26" s="758"/>
      <c r="I26" s="758"/>
      <c r="J26" s="758"/>
      <c r="K26" s="758"/>
      <c r="L26" s="758"/>
      <c r="M26" s="758"/>
      <c r="N26" s="758"/>
      <c r="O26" s="758"/>
      <c r="P26" s="759"/>
      <c r="Q26" s="753" t="s">
        <v>398</v>
      </c>
      <c r="R26" s="749"/>
      <c r="S26" s="749"/>
      <c r="T26" s="749"/>
      <c r="U26" s="750"/>
      <c r="V26" s="753" t="s">
        <v>399</v>
      </c>
      <c r="W26" s="749"/>
      <c r="X26" s="749"/>
      <c r="Y26" s="749"/>
      <c r="Z26" s="750"/>
      <c r="AA26" s="753" t="s">
        <v>400</v>
      </c>
      <c r="AB26" s="749"/>
      <c r="AC26" s="749"/>
      <c r="AD26" s="749"/>
      <c r="AE26" s="749"/>
      <c r="AF26" s="842" t="s">
        <v>401</v>
      </c>
      <c r="AG26" s="843"/>
      <c r="AH26" s="843"/>
      <c r="AI26" s="843"/>
      <c r="AJ26" s="844"/>
      <c r="AK26" s="749" t="s">
        <v>402</v>
      </c>
      <c r="AL26" s="749"/>
      <c r="AM26" s="749"/>
      <c r="AN26" s="749"/>
      <c r="AO26" s="750"/>
      <c r="AP26" s="753" t="s">
        <v>403</v>
      </c>
      <c r="AQ26" s="749"/>
      <c r="AR26" s="749"/>
      <c r="AS26" s="749"/>
      <c r="AT26" s="750"/>
      <c r="AU26" s="753" t="s">
        <v>404</v>
      </c>
      <c r="AV26" s="749"/>
      <c r="AW26" s="749"/>
      <c r="AX26" s="749"/>
      <c r="AY26" s="750"/>
      <c r="AZ26" s="753" t="s">
        <v>405</v>
      </c>
      <c r="BA26" s="749"/>
      <c r="BB26" s="749"/>
      <c r="BC26" s="749"/>
      <c r="BD26" s="750"/>
      <c r="BE26" s="753" t="s">
        <v>381</v>
      </c>
      <c r="BF26" s="749"/>
      <c r="BG26" s="749"/>
      <c r="BH26" s="749"/>
      <c r="BI26" s="755"/>
      <c r="BJ26" s="235"/>
      <c r="BK26" s="235"/>
      <c r="BL26" s="235"/>
      <c r="BM26" s="235"/>
      <c r="BN26" s="235"/>
      <c r="BO26" s="244"/>
      <c r="BP26" s="244"/>
      <c r="BQ26" s="241">
        <v>20</v>
      </c>
      <c r="BR26" s="242"/>
      <c r="BS26" s="810"/>
      <c r="BT26" s="811"/>
      <c r="BU26" s="811"/>
      <c r="BV26" s="811"/>
      <c r="BW26" s="811"/>
      <c r="BX26" s="811"/>
      <c r="BY26" s="811"/>
      <c r="BZ26" s="811"/>
      <c r="CA26" s="811"/>
      <c r="CB26" s="811"/>
      <c r="CC26" s="811"/>
      <c r="CD26" s="811"/>
      <c r="CE26" s="811"/>
      <c r="CF26" s="811"/>
      <c r="CG26" s="812"/>
      <c r="CH26" s="813"/>
      <c r="CI26" s="814"/>
      <c r="CJ26" s="814"/>
      <c r="CK26" s="814"/>
      <c r="CL26" s="815"/>
      <c r="CM26" s="813"/>
      <c r="CN26" s="814"/>
      <c r="CO26" s="814"/>
      <c r="CP26" s="814"/>
      <c r="CQ26" s="815"/>
      <c r="CR26" s="813"/>
      <c r="CS26" s="814"/>
      <c r="CT26" s="814"/>
      <c r="CU26" s="814"/>
      <c r="CV26" s="815"/>
      <c r="CW26" s="813"/>
      <c r="CX26" s="814"/>
      <c r="CY26" s="814"/>
      <c r="CZ26" s="814"/>
      <c r="DA26" s="815"/>
      <c r="DB26" s="813"/>
      <c r="DC26" s="814"/>
      <c r="DD26" s="814"/>
      <c r="DE26" s="814"/>
      <c r="DF26" s="815"/>
      <c r="DG26" s="813"/>
      <c r="DH26" s="814"/>
      <c r="DI26" s="814"/>
      <c r="DJ26" s="814"/>
      <c r="DK26" s="815"/>
      <c r="DL26" s="813"/>
      <c r="DM26" s="814"/>
      <c r="DN26" s="814"/>
      <c r="DO26" s="814"/>
      <c r="DP26" s="815"/>
      <c r="DQ26" s="813"/>
      <c r="DR26" s="814"/>
      <c r="DS26" s="814"/>
      <c r="DT26" s="814"/>
      <c r="DU26" s="815"/>
      <c r="DV26" s="810"/>
      <c r="DW26" s="811"/>
      <c r="DX26" s="811"/>
      <c r="DY26" s="811"/>
      <c r="DZ26" s="816"/>
      <c r="EA26" s="233"/>
    </row>
    <row r="27" spans="1:131" ht="26.25" customHeight="1" thickBot="1" x14ac:dyDescent="0.2">
      <c r="A27" s="760"/>
      <c r="B27" s="761"/>
      <c r="C27" s="761"/>
      <c r="D27" s="761"/>
      <c r="E27" s="761"/>
      <c r="F27" s="761"/>
      <c r="G27" s="761"/>
      <c r="H27" s="761"/>
      <c r="I27" s="761"/>
      <c r="J27" s="761"/>
      <c r="K27" s="761"/>
      <c r="L27" s="761"/>
      <c r="M27" s="761"/>
      <c r="N27" s="761"/>
      <c r="O27" s="761"/>
      <c r="P27" s="762"/>
      <c r="Q27" s="754"/>
      <c r="R27" s="751"/>
      <c r="S27" s="751"/>
      <c r="T27" s="751"/>
      <c r="U27" s="752"/>
      <c r="V27" s="754"/>
      <c r="W27" s="751"/>
      <c r="X27" s="751"/>
      <c r="Y27" s="751"/>
      <c r="Z27" s="752"/>
      <c r="AA27" s="754"/>
      <c r="AB27" s="751"/>
      <c r="AC27" s="751"/>
      <c r="AD27" s="751"/>
      <c r="AE27" s="751"/>
      <c r="AF27" s="845"/>
      <c r="AG27" s="846"/>
      <c r="AH27" s="846"/>
      <c r="AI27" s="846"/>
      <c r="AJ27" s="847"/>
      <c r="AK27" s="751"/>
      <c r="AL27" s="751"/>
      <c r="AM27" s="751"/>
      <c r="AN27" s="751"/>
      <c r="AO27" s="752"/>
      <c r="AP27" s="754"/>
      <c r="AQ27" s="751"/>
      <c r="AR27" s="751"/>
      <c r="AS27" s="751"/>
      <c r="AT27" s="752"/>
      <c r="AU27" s="754"/>
      <c r="AV27" s="751"/>
      <c r="AW27" s="751"/>
      <c r="AX27" s="751"/>
      <c r="AY27" s="752"/>
      <c r="AZ27" s="754"/>
      <c r="BA27" s="751"/>
      <c r="BB27" s="751"/>
      <c r="BC27" s="751"/>
      <c r="BD27" s="752"/>
      <c r="BE27" s="754"/>
      <c r="BF27" s="751"/>
      <c r="BG27" s="751"/>
      <c r="BH27" s="751"/>
      <c r="BI27" s="756"/>
      <c r="BJ27" s="235"/>
      <c r="BK27" s="235"/>
      <c r="BL27" s="235"/>
      <c r="BM27" s="235"/>
      <c r="BN27" s="235"/>
      <c r="BO27" s="244"/>
      <c r="BP27" s="244"/>
      <c r="BQ27" s="241">
        <v>21</v>
      </c>
      <c r="BR27" s="242"/>
      <c r="BS27" s="810"/>
      <c r="BT27" s="811"/>
      <c r="BU27" s="811"/>
      <c r="BV27" s="811"/>
      <c r="BW27" s="811"/>
      <c r="BX27" s="811"/>
      <c r="BY27" s="811"/>
      <c r="BZ27" s="811"/>
      <c r="CA27" s="811"/>
      <c r="CB27" s="811"/>
      <c r="CC27" s="811"/>
      <c r="CD27" s="811"/>
      <c r="CE27" s="811"/>
      <c r="CF27" s="811"/>
      <c r="CG27" s="812"/>
      <c r="CH27" s="813"/>
      <c r="CI27" s="814"/>
      <c r="CJ27" s="814"/>
      <c r="CK27" s="814"/>
      <c r="CL27" s="815"/>
      <c r="CM27" s="813"/>
      <c r="CN27" s="814"/>
      <c r="CO27" s="814"/>
      <c r="CP27" s="814"/>
      <c r="CQ27" s="815"/>
      <c r="CR27" s="813"/>
      <c r="CS27" s="814"/>
      <c r="CT27" s="814"/>
      <c r="CU27" s="814"/>
      <c r="CV27" s="815"/>
      <c r="CW27" s="813"/>
      <c r="CX27" s="814"/>
      <c r="CY27" s="814"/>
      <c r="CZ27" s="814"/>
      <c r="DA27" s="815"/>
      <c r="DB27" s="813"/>
      <c r="DC27" s="814"/>
      <c r="DD27" s="814"/>
      <c r="DE27" s="814"/>
      <c r="DF27" s="815"/>
      <c r="DG27" s="813"/>
      <c r="DH27" s="814"/>
      <c r="DI27" s="814"/>
      <c r="DJ27" s="814"/>
      <c r="DK27" s="815"/>
      <c r="DL27" s="813"/>
      <c r="DM27" s="814"/>
      <c r="DN27" s="814"/>
      <c r="DO27" s="814"/>
      <c r="DP27" s="815"/>
      <c r="DQ27" s="813"/>
      <c r="DR27" s="814"/>
      <c r="DS27" s="814"/>
      <c r="DT27" s="814"/>
      <c r="DU27" s="815"/>
      <c r="DV27" s="810"/>
      <c r="DW27" s="811"/>
      <c r="DX27" s="811"/>
      <c r="DY27" s="811"/>
      <c r="DZ27" s="816"/>
      <c r="EA27" s="233"/>
    </row>
    <row r="28" spans="1:131" ht="26.25" customHeight="1" thickTop="1" x14ac:dyDescent="0.15">
      <c r="A28" s="245">
        <v>1</v>
      </c>
      <c r="B28" s="788" t="s">
        <v>406</v>
      </c>
      <c r="C28" s="789"/>
      <c r="D28" s="789"/>
      <c r="E28" s="789"/>
      <c r="F28" s="789"/>
      <c r="G28" s="789"/>
      <c r="H28" s="789"/>
      <c r="I28" s="789"/>
      <c r="J28" s="789"/>
      <c r="K28" s="789"/>
      <c r="L28" s="789"/>
      <c r="M28" s="789"/>
      <c r="N28" s="789"/>
      <c r="O28" s="789"/>
      <c r="P28" s="790"/>
      <c r="Q28" s="850"/>
      <c r="R28" s="851"/>
      <c r="S28" s="851"/>
      <c r="T28" s="851"/>
      <c r="U28" s="851"/>
      <c r="V28" s="851"/>
      <c r="W28" s="851"/>
      <c r="X28" s="851"/>
      <c r="Y28" s="851"/>
      <c r="Z28" s="851"/>
      <c r="AA28" s="851"/>
      <c r="AB28" s="851"/>
      <c r="AC28" s="851"/>
      <c r="AD28" s="851"/>
      <c r="AE28" s="852"/>
      <c r="AF28" s="853">
        <v>6</v>
      </c>
      <c r="AG28" s="851"/>
      <c r="AH28" s="851"/>
      <c r="AI28" s="851"/>
      <c r="AJ28" s="854"/>
      <c r="AK28" s="855"/>
      <c r="AL28" s="856"/>
      <c r="AM28" s="856"/>
      <c r="AN28" s="856"/>
      <c r="AO28" s="856"/>
      <c r="AP28" s="856"/>
      <c r="AQ28" s="856"/>
      <c r="AR28" s="856"/>
      <c r="AS28" s="856"/>
      <c r="AT28" s="856"/>
      <c r="AU28" s="856"/>
      <c r="AV28" s="856"/>
      <c r="AW28" s="856"/>
      <c r="AX28" s="856"/>
      <c r="AY28" s="856"/>
      <c r="AZ28" s="857"/>
      <c r="BA28" s="857"/>
      <c r="BB28" s="857"/>
      <c r="BC28" s="857"/>
      <c r="BD28" s="857"/>
      <c r="BE28" s="848"/>
      <c r="BF28" s="848"/>
      <c r="BG28" s="848"/>
      <c r="BH28" s="848"/>
      <c r="BI28" s="849"/>
      <c r="BJ28" s="235"/>
      <c r="BK28" s="235"/>
      <c r="BL28" s="235"/>
      <c r="BM28" s="235"/>
      <c r="BN28" s="235"/>
      <c r="BO28" s="244"/>
      <c r="BP28" s="244"/>
      <c r="BQ28" s="241">
        <v>22</v>
      </c>
      <c r="BR28" s="242"/>
      <c r="BS28" s="810"/>
      <c r="BT28" s="811"/>
      <c r="BU28" s="811"/>
      <c r="BV28" s="811"/>
      <c r="BW28" s="811"/>
      <c r="BX28" s="811"/>
      <c r="BY28" s="811"/>
      <c r="BZ28" s="811"/>
      <c r="CA28" s="811"/>
      <c r="CB28" s="811"/>
      <c r="CC28" s="811"/>
      <c r="CD28" s="811"/>
      <c r="CE28" s="811"/>
      <c r="CF28" s="811"/>
      <c r="CG28" s="812"/>
      <c r="CH28" s="813"/>
      <c r="CI28" s="814"/>
      <c r="CJ28" s="814"/>
      <c r="CK28" s="814"/>
      <c r="CL28" s="815"/>
      <c r="CM28" s="813"/>
      <c r="CN28" s="814"/>
      <c r="CO28" s="814"/>
      <c r="CP28" s="814"/>
      <c r="CQ28" s="815"/>
      <c r="CR28" s="813"/>
      <c r="CS28" s="814"/>
      <c r="CT28" s="814"/>
      <c r="CU28" s="814"/>
      <c r="CV28" s="815"/>
      <c r="CW28" s="813"/>
      <c r="CX28" s="814"/>
      <c r="CY28" s="814"/>
      <c r="CZ28" s="814"/>
      <c r="DA28" s="815"/>
      <c r="DB28" s="813"/>
      <c r="DC28" s="814"/>
      <c r="DD28" s="814"/>
      <c r="DE28" s="814"/>
      <c r="DF28" s="815"/>
      <c r="DG28" s="813"/>
      <c r="DH28" s="814"/>
      <c r="DI28" s="814"/>
      <c r="DJ28" s="814"/>
      <c r="DK28" s="815"/>
      <c r="DL28" s="813"/>
      <c r="DM28" s="814"/>
      <c r="DN28" s="814"/>
      <c r="DO28" s="814"/>
      <c r="DP28" s="815"/>
      <c r="DQ28" s="813"/>
      <c r="DR28" s="814"/>
      <c r="DS28" s="814"/>
      <c r="DT28" s="814"/>
      <c r="DU28" s="815"/>
      <c r="DV28" s="810"/>
      <c r="DW28" s="811"/>
      <c r="DX28" s="811"/>
      <c r="DY28" s="811"/>
      <c r="DZ28" s="816"/>
      <c r="EA28" s="233"/>
    </row>
    <row r="29" spans="1:131" ht="26.25" customHeight="1" x14ac:dyDescent="0.15">
      <c r="A29" s="245">
        <v>2</v>
      </c>
      <c r="B29" s="777" t="s">
        <v>407</v>
      </c>
      <c r="C29" s="778"/>
      <c r="D29" s="778"/>
      <c r="E29" s="778"/>
      <c r="F29" s="778"/>
      <c r="G29" s="778"/>
      <c r="H29" s="778"/>
      <c r="I29" s="778"/>
      <c r="J29" s="778"/>
      <c r="K29" s="778"/>
      <c r="L29" s="778"/>
      <c r="M29" s="778"/>
      <c r="N29" s="778"/>
      <c r="O29" s="778"/>
      <c r="P29" s="779"/>
      <c r="Q29" s="780"/>
      <c r="R29" s="781"/>
      <c r="S29" s="781"/>
      <c r="T29" s="781"/>
      <c r="U29" s="781"/>
      <c r="V29" s="781"/>
      <c r="W29" s="781"/>
      <c r="X29" s="781"/>
      <c r="Y29" s="781"/>
      <c r="Z29" s="781"/>
      <c r="AA29" s="781"/>
      <c r="AB29" s="781"/>
      <c r="AC29" s="781"/>
      <c r="AD29" s="781"/>
      <c r="AE29" s="782"/>
      <c r="AF29" s="783">
        <v>0</v>
      </c>
      <c r="AG29" s="784"/>
      <c r="AH29" s="784"/>
      <c r="AI29" s="784"/>
      <c r="AJ29" s="785"/>
      <c r="AK29" s="862"/>
      <c r="AL29" s="858"/>
      <c r="AM29" s="858"/>
      <c r="AN29" s="858"/>
      <c r="AO29" s="858"/>
      <c r="AP29" s="858"/>
      <c r="AQ29" s="858"/>
      <c r="AR29" s="858"/>
      <c r="AS29" s="858"/>
      <c r="AT29" s="858"/>
      <c r="AU29" s="858"/>
      <c r="AV29" s="858"/>
      <c r="AW29" s="858"/>
      <c r="AX29" s="858"/>
      <c r="AY29" s="858"/>
      <c r="AZ29" s="859"/>
      <c r="BA29" s="859"/>
      <c r="BB29" s="859"/>
      <c r="BC29" s="859"/>
      <c r="BD29" s="859"/>
      <c r="BE29" s="860"/>
      <c r="BF29" s="860"/>
      <c r="BG29" s="860"/>
      <c r="BH29" s="860"/>
      <c r="BI29" s="861"/>
      <c r="BJ29" s="235"/>
      <c r="BK29" s="235"/>
      <c r="BL29" s="235"/>
      <c r="BM29" s="235"/>
      <c r="BN29" s="235"/>
      <c r="BO29" s="244"/>
      <c r="BP29" s="244"/>
      <c r="BQ29" s="241">
        <v>23</v>
      </c>
      <c r="BR29" s="242"/>
      <c r="BS29" s="810"/>
      <c r="BT29" s="811"/>
      <c r="BU29" s="811"/>
      <c r="BV29" s="811"/>
      <c r="BW29" s="811"/>
      <c r="BX29" s="811"/>
      <c r="BY29" s="811"/>
      <c r="BZ29" s="811"/>
      <c r="CA29" s="811"/>
      <c r="CB29" s="811"/>
      <c r="CC29" s="811"/>
      <c r="CD29" s="811"/>
      <c r="CE29" s="811"/>
      <c r="CF29" s="811"/>
      <c r="CG29" s="812"/>
      <c r="CH29" s="813"/>
      <c r="CI29" s="814"/>
      <c r="CJ29" s="814"/>
      <c r="CK29" s="814"/>
      <c r="CL29" s="815"/>
      <c r="CM29" s="813"/>
      <c r="CN29" s="814"/>
      <c r="CO29" s="814"/>
      <c r="CP29" s="814"/>
      <c r="CQ29" s="815"/>
      <c r="CR29" s="813"/>
      <c r="CS29" s="814"/>
      <c r="CT29" s="814"/>
      <c r="CU29" s="814"/>
      <c r="CV29" s="815"/>
      <c r="CW29" s="813"/>
      <c r="CX29" s="814"/>
      <c r="CY29" s="814"/>
      <c r="CZ29" s="814"/>
      <c r="DA29" s="815"/>
      <c r="DB29" s="813"/>
      <c r="DC29" s="814"/>
      <c r="DD29" s="814"/>
      <c r="DE29" s="814"/>
      <c r="DF29" s="815"/>
      <c r="DG29" s="813"/>
      <c r="DH29" s="814"/>
      <c r="DI29" s="814"/>
      <c r="DJ29" s="814"/>
      <c r="DK29" s="815"/>
      <c r="DL29" s="813"/>
      <c r="DM29" s="814"/>
      <c r="DN29" s="814"/>
      <c r="DO29" s="814"/>
      <c r="DP29" s="815"/>
      <c r="DQ29" s="813"/>
      <c r="DR29" s="814"/>
      <c r="DS29" s="814"/>
      <c r="DT29" s="814"/>
      <c r="DU29" s="815"/>
      <c r="DV29" s="810"/>
      <c r="DW29" s="811"/>
      <c r="DX29" s="811"/>
      <c r="DY29" s="811"/>
      <c r="DZ29" s="816"/>
      <c r="EA29" s="233"/>
    </row>
    <row r="30" spans="1:131" ht="26.25" customHeight="1" x14ac:dyDescent="0.15">
      <c r="A30" s="245">
        <v>3</v>
      </c>
      <c r="B30" s="777" t="s">
        <v>408</v>
      </c>
      <c r="C30" s="778"/>
      <c r="D30" s="778"/>
      <c r="E30" s="778"/>
      <c r="F30" s="778"/>
      <c r="G30" s="778"/>
      <c r="H30" s="778"/>
      <c r="I30" s="778"/>
      <c r="J30" s="778"/>
      <c r="K30" s="778"/>
      <c r="L30" s="778"/>
      <c r="M30" s="778"/>
      <c r="N30" s="778"/>
      <c r="O30" s="778"/>
      <c r="P30" s="779"/>
      <c r="Q30" s="780"/>
      <c r="R30" s="781"/>
      <c r="S30" s="781"/>
      <c r="T30" s="781"/>
      <c r="U30" s="781"/>
      <c r="V30" s="781"/>
      <c r="W30" s="781"/>
      <c r="X30" s="781"/>
      <c r="Y30" s="781"/>
      <c r="Z30" s="781"/>
      <c r="AA30" s="781"/>
      <c r="AB30" s="781"/>
      <c r="AC30" s="781"/>
      <c r="AD30" s="781"/>
      <c r="AE30" s="782"/>
      <c r="AF30" s="783">
        <v>-103</v>
      </c>
      <c r="AG30" s="784"/>
      <c r="AH30" s="784"/>
      <c r="AI30" s="784"/>
      <c r="AJ30" s="785"/>
      <c r="AK30" s="862"/>
      <c r="AL30" s="858"/>
      <c r="AM30" s="858"/>
      <c r="AN30" s="858"/>
      <c r="AO30" s="858"/>
      <c r="AP30" s="858"/>
      <c r="AQ30" s="858"/>
      <c r="AR30" s="858"/>
      <c r="AS30" s="858"/>
      <c r="AT30" s="858"/>
      <c r="AU30" s="858"/>
      <c r="AV30" s="858"/>
      <c r="AW30" s="858"/>
      <c r="AX30" s="858"/>
      <c r="AY30" s="858"/>
      <c r="AZ30" s="859"/>
      <c r="BA30" s="859"/>
      <c r="BB30" s="859"/>
      <c r="BC30" s="859"/>
      <c r="BD30" s="859"/>
      <c r="BE30" s="860" t="s">
        <v>409</v>
      </c>
      <c r="BF30" s="860"/>
      <c r="BG30" s="860"/>
      <c r="BH30" s="860"/>
      <c r="BI30" s="861"/>
      <c r="BJ30" s="235"/>
      <c r="BK30" s="235"/>
      <c r="BL30" s="235"/>
      <c r="BM30" s="235"/>
      <c r="BN30" s="235"/>
      <c r="BO30" s="244"/>
      <c r="BP30" s="244"/>
      <c r="BQ30" s="241">
        <v>24</v>
      </c>
      <c r="BR30" s="242"/>
      <c r="BS30" s="810"/>
      <c r="BT30" s="811"/>
      <c r="BU30" s="811"/>
      <c r="BV30" s="811"/>
      <c r="BW30" s="811"/>
      <c r="BX30" s="811"/>
      <c r="BY30" s="811"/>
      <c r="BZ30" s="811"/>
      <c r="CA30" s="811"/>
      <c r="CB30" s="811"/>
      <c r="CC30" s="811"/>
      <c r="CD30" s="811"/>
      <c r="CE30" s="811"/>
      <c r="CF30" s="811"/>
      <c r="CG30" s="812"/>
      <c r="CH30" s="813"/>
      <c r="CI30" s="814"/>
      <c r="CJ30" s="814"/>
      <c r="CK30" s="814"/>
      <c r="CL30" s="815"/>
      <c r="CM30" s="813"/>
      <c r="CN30" s="814"/>
      <c r="CO30" s="814"/>
      <c r="CP30" s="814"/>
      <c r="CQ30" s="815"/>
      <c r="CR30" s="813"/>
      <c r="CS30" s="814"/>
      <c r="CT30" s="814"/>
      <c r="CU30" s="814"/>
      <c r="CV30" s="815"/>
      <c r="CW30" s="813"/>
      <c r="CX30" s="814"/>
      <c r="CY30" s="814"/>
      <c r="CZ30" s="814"/>
      <c r="DA30" s="815"/>
      <c r="DB30" s="813"/>
      <c r="DC30" s="814"/>
      <c r="DD30" s="814"/>
      <c r="DE30" s="814"/>
      <c r="DF30" s="815"/>
      <c r="DG30" s="813"/>
      <c r="DH30" s="814"/>
      <c r="DI30" s="814"/>
      <c r="DJ30" s="814"/>
      <c r="DK30" s="815"/>
      <c r="DL30" s="813"/>
      <c r="DM30" s="814"/>
      <c r="DN30" s="814"/>
      <c r="DO30" s="814"/>
      <c r="DP30" s="815"/>
      <c r="DQ30" s="813"/>
      <c r="DR30" s="814"/>
      <c r="DS30" s="814"/>
      <c r="DT30" s="814"/>
      <c r="DU30" s="815"/>
      <c r="DV30" s="810"/>
      <c r="DW30" s="811"/>
      <c r="DX30" s="811"/>
      <c r="DY30" s="811"/>
      <c r="DZ30" s="816"/>
      <c r="EA30" s="233"/>
    </row>
    <row r="31" spans="1:131" ht="26.25" customHeight="1" x14ac:dyDescent="0.15">
      <c r="A31" s="245">
        <v>4</v>
      </c>
      <c r="B31" s="777" t="s">
        <v>410</v>
      </c>
      <c r="C31" s="778"/>
      <c r="D31" s="778"/>
      <c r="E31" s="778"/>
      <c r="F31" s="778"/>
      <c r="G31" s="778"/>
      <c r="H31" s="778"/>
      <c r="I31" s="778"/>
      <c r="J31" s="778"/>
      <c r="K31" s="778"/>
      <c r="L31" s="778"/>
      <c r="M31" s="778"/>
      <c r="N31" s="778"/>
      <c r="O31" s="778"/>
      <c r="P31" s="779"/>
      <c r="Q31" s="780"/>
      <c r="R31" s="781"/>
      <c r="S31" s="781"/>
      <c r="T31" s="781"/>
      <c r="U31" s="781"/>
      <c r="V31" s="781"/>
      <c r="W31" s="781"/>
      <c r="X31" s="781"/>
      <c r="Y31" s="781"/>
      <c r="Z31" s="781"/>
      <c r="AA31" s="781"/>
      <c r="AB31" s="781"/>
      <c r="AC31" s="781"/>
      <c r="AD31" s="781"/>
      <c r="AE31" s="782"/>
      <c r="AF31" s="783">
        <v>6</v>
      </c>
      <c r="AG31" s="784"/>
      <c r="AH31" s="784"/>
      <c r="AI31" s="784"/>
      <c r="AJ31" s="785"/>
      <c r="AK31" s="862"/>
      <c r="AL31" s="858"/>
      <c r="AM31" s="858"/>
      <c r="AN31" s="858"/>
      <c r="AO31" s="858"/>
      <c r="AP31" s="858"/>
      <c r="AQ31" s="858"/>
      <c r="AR31" s="858"/>
      <c r="AS31" s="858"/>
      <c r="AT31" s="858"/>
      <c r="AU31" s="858"/>
      <c r="AV31" s="858"/>
      <c r="AW31" s="858"/>
      <c r="AX31" s="858"/>
      <c r="AY31" s="858"/>
      <c r="AZ31" s="859"/>
      <c r="BA31" s="859"/>
      <c r="BB31" s="859"/>
      <c r="BC31" s="859"/>
      <c r="BD31" s="859"/>
      <c r="BE31" s="860" t="s">
        <v>411</v>
      </c>
      <c r="BF31" s="860"/>
      <c r="BG31" s="860"/>
      <c r="BH31" s="860"/>
      <c r="BI31" s="861"/>
      <c r="BJ31" s="235"/>
      <c r="BK31" s="235"/>
      <c r="BL31" s="235"/>
      <c r="BM31" s="235"/>
      <c r="BN31" s="235"/>
      <c r="BO31" s="244"/>
      <c r="BP31" s="244"/>
      <c r="BQ31" s="241">
        <v>25</v>
      </c>
      <c r="BR31" s="242"/>
      <c r="BS31" s="810"/>
      <c r="BT31" s="811"/>
      <c r="BU31" s="811"/>
      <c r="BV31" s="811"/>
      <c r="BW31" s="811"/>
      <c r="BX31" s="811"/>
      <c r="BY31" s="811"/>
      <c r="BZ31" s="811"/>
      <c r="CA31" s="811"/>
      <c r="CB31" s="811"/>
      <c r="CC31" s="811"/>
      <c r="CD31" s="811"/>
      <c r="CE31" s="811"/>
      <c r="CF31" s="811"/>
      <c r="CG31" s="812"/>
      <c r="CH31" s="813"/>
      <c r="CI31" s="814"/>
      <c r="CJ31" s="814"/>
      <c r="CK31" s="814"/>
      <c r="CL31" s="815"/>
      <c r="CM31" s="813"/>
      <c r="CN31" s="814"/>
      <c r="CO31" s="814"/>
      <c r="CP31" s="814"/>
      <c r="CQ31" s="815"/>
      <c r="CR31" s="813"/>
      <c r="CS31" s="814"/>
      <c r="CT31" s="814"/>
      <c r="CU31" s="814"/>
      <c r="CV31" s="815"/>
      <c r="CW31" s="813"/>
      <c r="CX31" s="814"/>
      <c r="CY31" s="814"/>
      <c r="CZ31" s="814"/>
      <c r="DA31" s="815"/>
      <c r="DB31" s="813"/>
      <c r="DC31" s="814"/>
      <c r="DD31" s="814"/>
      <c r="DE31" s="814"/>
      <c r="DF31" s="815"/>
      <c r="DG31" s="813"/>
      <c r="DH31" s="814"/>
      <c r="DI31" s="814"/>
      <c r="DJ31" s="814"/>
      <c r="DK31" s="815"/>
      <c r="DL31" s="813"/>
      <c r="DM31" s="814"/>
      <c r="DN31" s="814"/>
      <c r="DO31" s="814"/>
      <c r="DP31" s="815"/>
      <c r="DQ31" s="813"/>
      <c r="DR31" s="814"/>
      <c r="DS31" s="814"/>
      <c r="DT31" s="814"/>
      <c r="DU31" s="815"/>
      <c r="DV31" s="810"/>
      <c r="DW31" s="811"/>
      <c r="DX31" s="811"/>
      <c r="DY31" s="811"/>
      <c r="DZ31" s="816"/>
      <c r="EA31" s="233"/>
    </row>
    <row r="32" spans="1:131" ht="26.25" customHeight="1" x14ac:dyDescent="0.15">
      <c r="A32" s="245">
        <v>5</v>
      </c>
      <c r="B32" s="777" t="s">
        <v>412</v>
      </c>
      <c r="C32" s="778"/>
      <c r="D32" s="778"/>
      <c r="E32" s="778"/>
      <c r="F32" s="778"/>
      <c r="G32" s="778"/>
      <c r="H32" s="778"/>
      <c r="I32" s="778"/>
      <c r="J32" s="778"/>
      <c r="K32" s="778"/>
      <c r="L32" s="778"/>
      <c r="M32" s="778"/>
      <c r="N32" s="778"/>
      <c r="O32" s="778"/>
      <c r="P32" s="779"/>
      <c r="Q32" s="780"/>
      <c r="R32" s="781"/>
      <c r="S32" s="781"/>
      <c r="T32" s="781"/>
      <c r="U32" s="781"/>
      <c r="V32" s="781"/>
      <c r="W32" s="781"/>
      <c r="X32" s="781"/>
      <c r="Y32" s="781"/>
      <c r="Z32" s="781"/>
      <c r="AA32" s="781"/>
      <c r="AB32" s="781"/>
      <c r="AC32" s="781"/>
      <c r="AD32" s="781"/>
      <c r="AE32" s="782"/>
      <c r="AF32" s="783">
        <v>12</v>
      </c>
      <c r="AG32" s="784"/>
      <c r="AH32" s="784"/>
      <c r="AI32" s="784"/>
      <c r="AJ32" s="785"/>
      <c r="AK32" s="862"/>
      <c r="AL32" s="858"/>
      <c r="AM32" s="858"/>
      <c r="AN32" s="858"/>
      <c r="AO32" s="858"/>
      <c r="AP32" s="858"/>
      <c r="AQ32" s="858"/>
      <c r="AR32" s="858"/>
      <c r="AS32" s="858"/>
      <c r="AT32" s="858"/>
      <c r="AU32" s="858"/>
      <c r="AV32" s="858"/>
      <c r="AW32" s="858"/>
      <c r="AX32" s="858"/>
      <c r="AY32" s="858"/>
      <c r="AZ32" s="859"/>
      <c r="BA32" s="859"/>
      <c r="BB32" s="859"/>
      <c r="BC32" s="859"/>
      <c r="BD32" s="859"/>
      <c r="BE32" s="860" t="s">
        <v>413</v>
      </c>
      <c r="BF32" s="860"/>
      <c r="BG32" s="860"/>
      <c r="BH32" s="860"/>
      <c r="BI32" s="861"/>
      <c r="BJ32" s="235"/>
      <c r="BK32" s="235"/>
      <c r="BL32" s="235"/>
      <c r="BM32" s="235"/>
      <c r="BN32" s="235"/>
      <c r="BO32" s="244"/>
      <c r="BP32" s="244"/>
      <c r="BQ32" s="241">
        <v>26</v>
      </c>
      <c r="BR32" s="242"/>
      <c r="BS32" s="810"/>
      <c r="BT32" s="811"/>
      <c r="BU32" s="811"/>
      <c r="BV32" s="811"/>
      <c r="BW32" s="811"/>
      <c r="BX32" s="811"/>
      <c r="BY32" s="811"/>
      <c r="BZ32" s="811"/>
      <c r="CA32" s="811"/>
      <c r="CB32" s="811"/>
      <c r="CC32" s="811"/>
      <c r="CD32" s="811"/>
      <c r="CE32" s="811"/>
      <c r="CF32" s="811"/>
      <c r="CG32" s="812"/>
      <c r="CH32" s="813"/>
      <c r="CI32" s="814"/>
      <c r="CJ32" s="814"/>
      <c r="CK32" s="814"/>
      <c r="CL32" s="815"/>
      <c r="CM32" s="813"/>
      <c r="CN32" s="814"/>
      <c r="CO32" s="814"/>
      <c r="CP32" s="814"/>
      <c r="CQ32" s="815"/>
      <c r="CR32" s="813"/>
      <c r="CS32" s="814"/>
      <c r="CT32" s="814"/>
      <c r="CU32" s="814"/>
      <c r="CV32" s="815"/>
      <c r="CW32" s="813"/>
      <c r="CX32" s="814"/>
      <c r="CY32" s="814"/>
      <c r="CZ32" s="814"/>
      <c r="DA32" s="815"/>
      <c r="DB32" s="813"/>
      <c r="DC32" s="814"/>
      <c r="DD32" s="814"/>
      <c r="DE32" s="814"/>
      <c r="DF32" s="815"/>
      <c r="DG32" s="813"/>
      <c r="DH32" s="814"/>
      <c r="DI32" s="814"/>
      <c r="DJ32" s="814"/>
      <c r="DK32" s="815"/>
      <c r="DL32" s="813"/>
      <c r="DM32" s="814"/>
      <c r="DN32" s="814"/>
      <c r="DO32" s="814"/>
      <c r="DP32" s="815"/>
      <c r="DQ32" s="813"/>
      <c r="DR32" s="814"/>
      <c r="DS32" s="814"/>
      <c r="DT32" s="814"/>
      <c r="DU32" s="815"/>
      <c r="DV32" s="810"/>
      <c r="DW32" s="811"/>
      <c r="DX32" s="811"/>
      <c r="DY32" s="811"/>
      <c r="DZ32" s="816"/>
      <c r="EA32" s="233"/>
    </row>
    <row r="33" spans="1:131" ht="26.25" customHeight="1" x14ac:dyDescent="0.15">
      <c r="A33" s="245">
        <v>6</v>
      </c>
      <c r="B33" s="777" t="s">
        <v>414</v>
      </c>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v>3</v>
      </c>
      <c r="AG33" s="784"/>
      <c r="AH33" s="784"/>
      <c r="AI33" s="784"/>
      <c r="AJ33" s="785"/>
      <c r="AK33" s="862"/>
      <c r="AL33" s="858"/>
      <c r="AM33" s="858"/>
      <c r="AN33" s="858"/>
      <c r="AO33" s="858"/>
      <c r="AP33" s="858"/>
      <c r="AQ33" s="858"/>
      <c r="AR33" s="858"/>
      <c r="AS33" s="858"/>
      <c r="AT33" s="858"/>
      <c r="AU33" s="858"/>
      <c r="AV33" s="858"/>
      <c r="AW33" s="858"/>
      <c r="AX33" s="858"/>
      <c r="AY33" s="858"/>
      <c r="AZ33" s="859"/>
      <c r="BA33" s="859"/>
      <c r="BB33" s="859"/>
      <c r="BC33" s="859"/>
      <c r="BD33" s="859"/>
      <c r="BE33" s="860" t="s">
        <v>415</v>
      </c>
      <c r="BF33" s="860"/>
      <c r="BG33" s="860"/>
      <c r="BH33" s="860"/>
      <c r="BI33" s="861"/>
      <c r="BJ33" s="235"/>
      <c r="BK33" s="235"/>
      <c r="BL33" s="235"/>
      <c r="BM33" s="235"/>
      <c r="BN33" s="235"/>
      <c r="BO33" s="244"/>
      <c r="BP33" s="244"/>
      <c r="BQ33" s="241">
        <v>27</v>
      </c>
      <c r="BR33" s="242"/>
      <c r="BS33" s="810"/>
      <c r="BT33" s="811"/>
      <c r="BU33" s="811"/>
      <c r="BV33" s="811"/>
      <c r="BW33" s="811"/>
      <c r="BX33" s="811"/>
      <c r="BY33" s="811"/>
      <c r="BZ33" s="811"/>
      <c r="CA33" s="811"/>
      <c r="CB33" s="811"/>
      <c r="CC33" s="811"/>
      <c r="CD33" s="811"/>
      <c r="CE33" s="811"/>
      <c r="CF33" s="811"/>
      <c r="CG33" s="812"/>
      <c r="CH33" s="813"/>
      <c r="CI33" s="814"/>
      <c r="CJ33" s="814"/>
      <c r="CK33" s="814"/>
      <c r="CL33" s="815"/>
      <c r="CM33" s="813"/>
      <c r="CN33" s="814"/>
      <c r="CO33" s="814"/>
      <c r="CP33" s="814"/>
      <c r="CQ33" s="815"/>
      <c r="CR33" s="813"/>
      <c r="CS33" s="814"/>
      <c r="CT33" s="814"/>
      <c r="CU33" s="814"/>
      <c r="CV33" s="815"/>
      <c r="CW33" s="813"/>
      <c r="CX33" s="814"/>
      <c r="CY33" s="814"/>
      <c r="CZ33" s="814"/>
      <c r="DA33" s="815"/>
      <c r="DB33" s="813"/>
      <c r="DC33" s="814"/>
      <c r="DD33" s="814"/>
      <c r="DE33" s="814"/>
      <c r="DF33" s="815"/>
      <c r="DG33" s="813"/>
      <c r="DH33" s="814"/>
      <c r="DI33" s="814"/>
      <c r="DJ33" s="814"/>
      <c r="DK33" s="815"/>
      <c r="DL33" s="813"/>
      <c r="DM33" s="814"/>
      <c r="DN33" s="814"/>
      <c r="DO33" s="814"/>
      <c r="DP33" s="815"/>
      <c r="DQ33" s="813"/>
      <c r="DR33" s="814"/>
      <c r="DS33" s="814"/>
      <c r="DT33" s="814"/>
      <c r="DU33" s="815"/>
      <c r="DV33" s="810"/>
      <c r="DW33" s="811"/>
      <c r="DX33" s="811"/>
      <c r="DY33" s="811"/>
      <c r="DZ33" s="816"/>
      <c r="EA33" s="233"/>
    </row>
    <row r="34" spans="1:131" ht="26.25" customHeight="1" x14ac:dyDescent="0.15">
      <c r="A34" s="245">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35"/>
      <c r="BK34" s="235"/>
      <c r="BL34" s="235"/>
      <c r="BM34" s="235"/>
      <c r="BN34" s="235"/>
      <c r="BO34" s="244"/>
      <c r="BP34" s="244"/>
      <c r="BQ34" s="241">
        <v>28</v>
      </c>
      <c r="BR34" s="242"/>
      <c r="BS34" s="810"/>
      <c r="BT34" s="811"/>
      <c r="BU34" s="811"/>
      <c r="BV34" s="811"/>
      <c r="BW34" s="811"/>
      <c r="BX34" s="811"/>
      <c r="BY34" s="811"/>
      <c r="BZ34" s="811"/>
      <c r="CA34" s="811"/>
      <c r="CB34" s="811"/>
      <c r="CC34" s="811"/>
      <c r="CD34" s="811"/>
      <c r="CE34" s="811"/>
      <c r="CF34" s="811"/>
      <c r="CG34" s="812"/>
      <c r="CH34" s="813"/>
      <c r="CI34" s="814"/>
      <c r="CJ34" s="814"/>
      <c r="CK34" s="814"/>
      <c r="CL34" s="815"/>
      <c r="CM34" s="813"/>
      <c r="CN34" s="814"/>
      <c r="CO34" s="814"/>
      <c r="CP34" s="814"/>
      <c r="CQ34" s="815"/>
      <c r="CR34" s="813"/>
      <c r="CS34" s="814"/>
      <c r="CT34" s="814"/>
      <c r="CU34" s="814"/>
      <c r="CV34" s="815"/>
      <c r="CW34" s="813"/>
      <c r="CX34" s="814"/>
      <c r="CY34" s="814"/>
      <c r="CZ34" s="814"/>
      <c r="DA34" s="815"/>
      <c r="DB34" s="813"/>
      <c r="DC34" s="814"/>
      <c r="DD34" s="814"/>
      <c r="DE34" s="814"/>
      <c r="DF34" s="815"/>
      <c r="DG34" s="813"/>
      <c r="DH34" s="814"/>
      <c r="DI34" s="814"/>
      <c r="DJ34" s="814"/>
      <c r="DK34" s="815"/>
      <c r="DL34" s="813"/>
      <c r="DM34" s="814"/>
      <c r="DN34" s="814"/>
      <c r="DO34" s="814"/>
      <c r="DP34" s="815"/>
      <c r="DQ34" s="813"/>
      <c r="DR34" s="814"/>
      <c r="DS34" s="814"/>
      <c r="DT34" s="814"/>
      <c r="DU34" s="815"/>
      <c r="DV34" s="810"/>
      <c r="DW34" s="811"/>
      <c r="DX34" s="811"/>
      <c r="DY34" s="811"/>
      <c r="DZ34" s="816"/>
      <c r="EA34" s="233"/>
    </row>
    <row r="35" spans="1:131" ht="26.25" customHeight="1" x14ac:dyDescent="0.15">
      <c r="A35" s="245">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10"/>
      <c r="BT35" s="811"/>
      <c r="BU35" s="811"/>
      <c r="BV35" s="811"/>
      <c r="BW35" s="811"/>
      <c r="BX35" s="811"/>
      <c r="BY35" s="811"/>
      <c r="BZ35" s="811"/>
      <c r="CA35" s="811"/>
      <c r="CB35" s="811"/>
      <c r="CC35" s="811"/>
      <c r="CD35" s="811"/>
      <c r="CE35" s="811"/>
      <c r="CF35" s="811"/>
      <c r="CG35" s="812"/>
      <c r="CH35" s="813"/>
      <c r="CI35" s="814"/>
      <c r="CJ35" s="814"/>
      <c r="CK35" s="814"/>
      <c r="CL35" s="815"/>
      <c r="CM35" s="813"/>
      <c r="CN35" s="814"/>
      <c r="CO35" s="814"/>
      <c r="CP35" s="814"/>
      <c r="CQ35" s="815"/>
      <c r="CR35" s="813"/>
      <c r="CS35" s="814"/>
      <c r="CT35" s="814"/>
      <c r="CU35" s="814"/>
      <c r="CV35" s="815"/>
      <c r="CW35" s="813"/>
      <c r="CX35" s="814"/>
      <c r="CY35" s="814"/>
      <c r="CZ35" s="814"/>
      <c r="DA35" s="815"/>
      <c r="DB35" s="813"/>
      <c r="DC35" s="814"/>
      <c r="DD35" s="814"/>
      <c r="DE35" s="814"/>
      <c r="DF35" s="815"/>
      <c r="DG35" s="813"/>
      <c r="DH35" s="814"/>
      <c r="DI35" s="814"/>
      <c r="DJ35" s="814"/>
      <c r="DK35" s="815"/>
      <c r="DL35" s="813"/>
      <c r="DM35" s="814"/>
      <c r="DN35" s="814"/>
      <c r="DO35" s="814"/>
      <c r="DP35" s="815"/>
      <c r="DQ35" s="813"/>
      <c r="DR35" s="814"/>
      <c r="DS35" s="814"/>
      <c r="DT35" s="814"/>
      <c r="DU35" s="815"/>
      <c r="DV35" s="810"/>
      <c r="DW35" s="811"/>
      <c r="DX35" s="811"/>
      <c r="DY35" s="811"/>
      <c r="DZ35" s="816"/>
      <c r="EA35" s="233"/>
    </row>
    <row r="36" spans="1:131" ht="26.25" customHeight="1" x14ac:dyDescent="0.15">
      <c r="A36" s="245">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10"/>
      <c r="BT36" s="811"/>
      <c r="BU36" s="811"/>
      <c r="BV36" s="811"/>
      <c r="BW36" s="811"/>
      <c r="BX36" s="811"/>
      <c r="BY36" s="811"/>
      <c r="BZ36" s="811"/>
      <c r="CA36" s="811"/>
      <c r="CB36" s="811"/>
      <c r="CC36" s="811"/>
      <c r="CD36" s="811"/>
      <c r="CE36" s="811"/>
      <c r="CF36" s="811"/>
      <c r="CG36" s="812"/>
      <c r="CH36" s="813"/>
      <c r="CI36" s="814"/>
      <c r="CJ36" s="814"/>
      <c r="CK36" s="814"/>
      <c r="CL36" s="815"/>
      <c r="CM36" s="813"/>
      <c r="CN36" s="814"/>
      <c r="CO36" s="814"/>
      <c r="CP36" s="814"/>
      <c r="CQ36" s="815"/>
      <c r="CR36" s="813"/>
      <c r="CS36" s="814"/>
      <c r="CT36" s="814"/>
      <c r="CU36" s="814"/>
      <c r="CV36" s="815"/>
      <c r="CW36" s="813"/>
      <c r="CX36" s="814"/>
      <c r="CY36" s="814"/>
      <c r="CZ36" s="814"/>
      <c r="DA36" s="815"/>
      <c r="DB36" s="813"/>
      <c r="DC36" s="814"/>
      <c r="DD36" s="814"/>
      <c r="DE36" s="814"/>
      <c r="DF36" s="815"/>
      <c r="DG36" s="813"/>
      <c r="DH36" s="814"/>
      <c r="DI36" s="814"/>
      <c r="DJ36" s="814"/>
      <c r="DK36" s="815"/>
      <c r="DL36" s="813"/>
      <c r="DM36" s="814"/>
      <c r="DN36" s="814"/>
      <c r="DO36" s="814"/>
      <c r="DP36" s="815"/>
      <c r="DQ36" s="813"/>
      <c r="DR36" s="814"/>
      <c r="DS36" s="814"/>
      <c r="DT36" s="814"/>
      <c r="DU36" s="815"/>
      <c r="DV36" s="810"/>
      <c r="DW36" s="811"/>
      <c r="DX36" s="811"/>
      <c r="DY36" s="811"/>
      <c r="DZ36" s="816"/>
      <c r="EA36" s="233"/>
    </row>
    <row r="37" spans="1:131" ht="26.25" customHeight="1" x14ac:dyDescent="0.15">
      <c r="A37" s="245">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10"/>
      <c r="BT37" s="811"/>
      <c r="BU37" s="811"/>
      <c r="BV37" s="811"/>
      <c r="BW37" s="811"/>
      <c r="BX37" s="811"/>
      <c r="BY37" s="811"/>
      <c r="BZ37" s="811"/>
      <c r="CA37" s="811"/>
      <c r="CB37" s="811"/>
      <c r="CC37" s="811"/>
      <c r="CD37" s="811"/>
      <c r="CE37" s="811"/>
      <c r="CF37" s="811"/>
      <c r="CG37" s="812"/>
      <c r="CH37" s="813"/>
      <c r="CI37" s="814"/>
      <c r="CJ37" s="814"/>
      <c r="CK37" s="814"/>
      <c r="CL37" s="815"/>
      <c r="CM37" s="813"/>
      <c r="CN37" s="814"/>
      <c r="CO37" s="814"/>
      <c r="CP37" s="814"/>
      <c r="CQ37" s="815"/>
      <c r="CR37" s="813"/>
      <c r="CS37" s="814"/>
      <c r="CT37" s="814"/>
      <c r="CU37" s="814"/>
      <c r="CV37" s="815"/>
      <c r="CW37" s="813"/>
      <c r="CX37" s="814"/>
      <c r="CY37" s="814"/>
      <c r="CZ37" s="814"/>
      <c r="DA37" s="815"/>
      <c r="DB37" s="813"/>
      <c r="DC37" s="814"/>
      <c r="DD37" s="814"/>
      <c r="DE37" s="814"/>
      <c r="DF37" s="815"/>
      <c r="DG37" s="813"/>
      <c r="DH37" s="814"/>
      <c r="DI37" s="814"/>
      <c r="DJ37" s="814"/>
      <c r="DK37" s="815"/>
      <c r="DL37" s="813"/>
      <c r="DM37" s="814"/>
      <c r="DN37" s="814"/>
      <c r="DO37" s="814"/>
      <c r="DP37" s="815"/>
      <c r="DQ37" s="813"/>
      <c r="DR37" s="814"/>
      <c r="DS37" s="814"/>
      <c r="DT37" s="814"/>
      <c r="DU37" s="815"/>
      <c r="DV37" s="810"/>
      <c r="DW37" s="811"/>
      <c r="DX37" s="811"/>
      <c r="DY37" s="811"/>
      <c r="DZ37" s="816"/>
      <c r="EA37" s="233"/>
    </row>
    <row r="38" spans="1:131" ht="26.25" customHeight="1" x14ac:dyDescent="0.15">
      <c r="A38" s="245">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10"/>
      <c r="BT38" s="811"/>
      <c r="BU38" s="811"/>
      <c r="BV38" s="811"/>
      <c r="BW38" s="811"/>
      <c r="BX38" s="811"/>
      <c r="BY38" s="811"/>
      <c r="BZ38" s="811"/>
      <c r="CA38" s="811"/>
      <c r="CB38" s="811"/>
      <c r="CC38" s="811"/>
      <c r="CD38" s="811"/>
      <c r="CE38" s="811"/>
      <c r="CF38" s="811"/>
      <c r="CG38" s="812"/>
      <c r="CH38" s="813"/>
      <c r="CI38" s="814"/>
      <c r="CJ38" s="814"/>
      <c r="CK38" s="814"/>
      <c r="CL38" s="815"/>
      <c r="CM38" s="813"/>
      <c r="CN38" s="814"/>
      <c r="CO38" s="814"/>
      <c r="CP38" s="814"/>
      <c r="CQ38" s="815"/>
      <c r="CR38" s="813"/>
      <c r="CS38" s="814"/>
      <c r="CT38" s="814"/>
      <c r="CU38" s="814"/>
      <c r="CV38" s="815"/>
      <c r="CW38" s="813"/>
      <c r="CX38" s="814"/>
      <c r="CY38" s="814"/>
      <c r="CZ38" s="814"/>
      <c r="DA38" s="815"/>
      <c r="DB38" s="813"/>
      <c r="DC38" s="814"/>
      <c r="DD38" s="814"/>
      <c r="DE38" s="814"/>
      <c r="DF38" s="815"/>
      <c r="DG38" s="813"/>
      <c r="DH38" s="814"/>
      <c r="DI38" s="814"/>
      <c r="DJ38" s="814"/>
      <c r="DK38" s="815"/>
      <c r="DL38" s="813"/>
      <c r="DM38" s="814"/>
      <c r="DN38" s="814"/>
      <c r="DO38" s="814"/>
      <c r="DP38" s="815"/>
      <c r="DQ38" s="813"/>
      <c r="DR38" s="814"/>
      <c r="DS38" s="814"/>
      <c r="DT38" s="814"/>
      <c r="DU38" s="815"/>
      <c r="DV38" s="810"/>
      <c r="DW38" s="811"/>
      <c r="DX38" s="811"/>
      <c r="DY38" s="811"/>
      <c r="DZ38" s="816"/>
      <c r="EA38" s="233"/>
    </row>
    <row r="39" spans="1:131" ht="26.25" customHeight="1" x14ac:dyDescent="0.15">
      <c r="A39" s="245">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10"/>
      <c r="BT39" s="811"/>
      <c r="BU39" s="811"/>
      <c r="BV39" s="811"/>
      <c r="BW39" s="811"/>
      <c r="BX39" s="811"/>
      <c r="BY39" s="811"/>
      <c r="BZ39" s="811"/>
      <c r="CA39" s="811"/>
      <c r="CB39" s="811"/>
      <c r="CC39" s="811"/>
      <c r="CD39" s="811"/>
      <c r="CE39" s="811"/>
      <c r="CF39" s="811"/>
      <c r="CG39" s="812"/>
      <c r="CH39" s="813"/>
      <c r="CI39" s="814"/>
      <c r="CJ39" s="814"/>
      <c r="CK39" s="814"/>
      <c r="CL39" s="815"/>
      <c r="CM39" s="813"/>
      <c r="CN39" s="814"/>
      <c r="CO39" s="814"/>
      <c r="CP39" s="814"/>
      <c r="CQ39" s="815"/>
      <c r="CR39" s="813"/>
      <c r="CS39" s="814"/>
      <c r="CT39" s="814"/>
      <c r="CU39" s="814"/>
      <c r="CV39" s="815"/>
      <c r="CW39" s="813"/>
      <c r="CX39" s="814"/>
      <c r="CY39" s="814"/>
      <c r="CZ39" s="814"/>
      <c r="DA39" s="815"/>
      <c r="DB39" s="813"/>
      <c r="DC39" s="814"/>
      <c r="DD39" s="814"/>
      <c r="DE39" s="814"/>
      <c r="DF39" s="815"/>
      <c r="DG39" s="813"/>
      <c r="DH39" s="814"/>
      <c r="DI39" s="814"/>
      <c r="DJ39" s="814"/>
      <c r="DK39" s="815"/>
      <c r="DL39" s="813"/>
      <c r="DM39" s="814"/>
      <c r="DN39" s="814"/>
      <c r="DO39" s="814"/>
      <c r="DP39" s="815"/>
      <c r="DQ39" s="813"/>
      <c r="DR39" s="814"/>
      <c r="DS39" s="814"/>
      <c r="DT39" s="814"/>
      <c r="DU39" s="815"/>
      <c r="DV39" s="810"/>
      <c r="DW39" s="811"/>
      <c r="DX39" s="811"/>
      <c r="DY39" s="811"/>
      <c r="DZ39" s="816"/>
      <c r="EA39" s="233"/>
    </row>
    <row r="40" spans="1:13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10"/>
      <c r="BT40" s="811"/>
      <c r="BU40" s="811"/>
      <c r="BV40" s="811"/>
      <c r="BW40" s="811"/>
      <c r="BX40" s="811"/>
      <c r="BY40" s="811"/>
      <c r="BZ40" s="811"/>
      <c r="CA40" s="811"/>
      <c r="CB40" s="811"/>
      <c r="CC40" s="811"/>
      <c r="CD40" s="811"/>
      <c r="CE40" s="811"/>
      <c r="CF40" s="811"/>
      <c r="CG40" s="812"/>
      <c r="CH40" s="813"/>
      <c r="CI40" s="814"/>
      <c r="CJ40" s="814"/>
      <c r="CK40" s="814"/>
      <c r="CL40" s="815"/>
      <c r="CM40" s="813"/>
      <c r="CN40" s="814"/>
      <c r="CO40" s="814"/>
      <c r="CP40" s="814"/>
      <c r="CQ40" s="815"/>
      <c r="CR40" s="813"/>
      <c r="CS40" s="814"/>
      <c r="CT40" s="814"/>
      <c r="CU40" s="814"/>
      <c r="CV40" s="815"/>
      <c r="CW40" s="813"/>
      <c r="CX40" s="814"/>
      <c r="CY40" s="814"/>
      <c r="CZ40" s="814"/>
      <c r="DA40" s="815"/>
      <c r="DB40" s="813"/>
      <c r="DC40" s="814"/>
      <c r="DD40" s="814"/>
      <c r="DE40" s="814"/>
      <c r="DF40" s="815"/>
      <c r="DG40" s="813"/>
      <c r="DH40" s="814"/>
      <c r="DI40" s="814"/>
      <c r="DJ40" s="814"/>
      <c r="DK40" s="815"/>
      <c r="DL40" s="813"/>
      <c r="DM40" s="814"/>
      <c r="DN40" s="814"/>
      <c r="DO40" s="814"/>
      <c r="DP40" s="815"/>
      <c r="DQ40" s="813"/>
      <c r="DR40" s="814"/>
      <c r="DS40" s="814"/>
      <c r="DT40" s="814"/>
      <c r="DU40" s="815"/>
      <c r="DV40" s="810"/>
      <c r="DW40" s="811"/>
      <c r="DX40" s="811"/>
      <c r="DY40" s="811"/>
      <c r="DZ40" s="816"/>
      <c r="EA40" s="233"/>
    </row>
    <row r="41" spans="1:13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10"/>
      <c r="BT41" s="811"/>
      <c r="BU41" s="811"/>
      <c r="BV41" s="811"/>
      <c r="BW41" s="811"/>
      <c r="BX41" s="811"/>
      <c r="BY41" s="811"/>
      <c r="BZ41" s="811"/>
      <c r="CA41" s="811"/>
      <c r="CB41" s="811"/>
      <c r="CC41" s="811"/>
      <c r="CD41" s="811"/>
      <c r="CE41" s="811"/>
      <c r="CF41" s="811"/>
      <c r="CG41" s="812"/>
      <c r="CH41" s="813"/>
      <c r="CI41" s="814"/>
      <c r="CJ41" s="814"/>
      <c r="CK41" s="814"/>
      <c r="CL41" s="815"/>
      <c r="CM41" s="813"/>
      <c r="CN41" s="814"/>
      <c r="CO41" s="814"/>
      <c r="CP41" s="814"/>
      <c r="CQ41" s="815"/>
      <c r="CR41" s="813"/>
      <c r="CS41" s="814"/>
      <c r="CT41" s="814"/>
      <c r="CU41" s="814"/>
      <c r="CV41" s="815"/>
      <c r="CW41" s="813"/>
      <c r="CX41" s="814"/>
      <c r="CY41" s="814"/>
      <c r="CZ41" s="814"/>
      <c r="DA41" s="815"/>
      <c r="DB41" s="813"/>
      <c r="DC41" s="814"/>
      <c r="DD41" s="814"/>
      <c r="DE41" s="814"/>
      <c r="DF41" s="815"/>
      <c r="DG41" s="813"/>
      <c r="DH41" s="814"/>
      <c r="DI41" s="814"/>
      <c r="DJ41" s="814"/>
      <c r="DK41" s="815"/>
      <c r="DL41" s="813"/>
      <c r="DM41" s="814"/>
      <c r="DN41" s="814"/>
      <c r="DO41" s="814"/>
      <c r="DP41" s="815"/>
      <c r="DQ41" s="813"/>
      <c r="DR41" s="814"/>
      <c r="DS41" s="814"/>
      <c r="DT41" s="814"/>
      <c r="DU41" s="815"/>
      <c r="DV41" s="810"/>
      <c r="DW41" s="811"/>
      <c r="DX41" s="811"/>
      <c r="DY41" s="811"/>
      <c r="DZ41" s="816"/>
      <c r="EA41" s="233"/>
    </row>
    <row r="42" spans="1:13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10"/>
      <c r="BT42" s="811"/>
      <c r="BU42" s="811"/>
      <c r="BV42" s="811"/>
      <c r="BW42" s="811"/>
      <c r="BX42" s="811"/>
      <c r="BY42" s="811"/>
      <c r="BZ42" s="811"/>
      <c r="CA42" s="811"/>
      <c r="CB42" s="811"/>
      <c r="CC42" s="811"/>
      <c r="CD42" s="811"/>
      <c r="CE42" s="811"/>
      <c r="CF42" s="811"/>
      <c r="CG42" s="812"/>
      <c r="CH42" s="813"/>
      <c r="CI42" s="814"/>
      <c r="CJ42" s="814"/>
      <c r="CK42" s="814"/>
      <c r="CL42" s="815"/>
      <c r="CM42" s="813"/>
      <c r="CN42" s="814"/>
      <c r="CO42" s="814"/>
      <c r="CP42" s="814"/>
      <c r="CQ42" s="815"/>
      <c r="CR42" s="813"/>
      <c r="CS42" s="814"/>
      <c r="CT42" s="814"/>
      <c r="CU42" s="814"/>
      <c r="CV42" s="815"/>
      <c r="CW42" s="813"/>
      <c r="CX42" s="814"/>
      <c r="CY42" s="814"/>
      <c r="CZ42" s="814"/>
      <c r="DA42" s="815"/>
      <c r="DB42" s="813"/>
      <c r="DC42" s="814"/>
      <c r="DD42" s="814"/>
      <c r="DE42" s="814"/>
      <c r="DF42" s="815"/>
      <c r="DG42" s="813"/>
      <c r="DH42" s="814"/>
      <c r="DI42" s="814"/>
      <c r="DJ42" s="814"/>
      <c r="DK42" s="815"/>
      <c r="DL42" s="813"/>
      <c r="DM42" s="814"/>
      <c r="DN42" s="814"/>
      <c r="DO42" s="814"/>
      <c r="DP42" s="815"/>
      <c r="DQ42" s="813"/>
      <c r="DR42" s="814"/>
      <c r="DS42" s="814"/>
      <c r="DT42" s="814"/>
      <c r="DU42" s="815"/>
      <c r="DV42" s="810"/>
      <c r="DW42" s="811"/>
      <c r="DX42" s="811"/>
      <c r="DY42" s="811"/>
      <c r="DZ42" s="816"/>
      <c r="EA42" s="233"/>
    </row>
    <row r="43" spans="1:13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10"/>
      <c r="BT43" s="811"/>
      <c r="BU43" s="811"/>
      <c r="BV43" s="811"/>
      <c r="BW43" s="811"/>
      <c r="BX43" s="811"/>
      <c r="BY43" s="811"/>
      <c r="BZ43" s="811"/>
      <c r="CA43" s="811"/>
      <c r="CB43" s="811"/>
      <c r="CC43" s="811"/>
      <c r="CD43" s="811"/>
      <c r="CE43" s="811"/>
      <c r="CF43" s="811"/>
      <c r="CG43" s="812"/>
      <c r="CH43" s="813"/>
      <c r="CI43" s="814"/>
      <c r="CJ43" s="814"/>
      <c r="CK43" s="814"/>
      <c r="CL43" s="815"/>
      <c r="CM43" s="813"/>
      <c r="CN43" s="814"/>
      <c r="CO43" s="814"/>
      <c r="CP43" s="814"/>
      <c r="CQ43" s="815"/>
      <c r="CR43" s="813"/>
      <c r="CS43" s="814"/>
      <c r="CT43" s="814"/>
      <c r="CU43" s="814"/>
      <c r="CV43" s="815"/>
      <c r="CW43" s="813"/>
      <c r="CX43" s="814"/>
      <c r="CY43" s="814"/>
      <c r="CZ43" s="814"/>
      <c r="DA43" s="815"/>
      <c r="DB43" s="813"/>
      <c r="DC43" s="814"/>
      <c r="DD43" s="814"/>
      <c r="DE43" s="814"/>
      <c r="DF43" s="815"/>
      <c r="DG43" s="813"/>
      <c r="DH43" s="814"/>
      <c r="DI43" s="814"/>
      <c r="DJ43" s="814"/>
      <c r="DK43" s="815"/>
      <c r="DL43" s="813"/>
      <c r="DM43" s="814"/>
      <c r="DN43" s="814"/>
      <c r="DO43" s="814"/>
      <c r="DP43" s="815"/>
      <c r="DQ43" s="813"/>
      <c r="DR43" s="814"/>
      <c r="DS43" s="814"/>
      <c r="DT43" s="814"/>
      <c r="DU43" s="815"/>
      <c r="DV43" s="810"/>
      <c r="DW43" s="811"/>
      <c r="DX43" s="811"/>
      <c r="DY43" s="811"/>
      <c r="DZ43" s="816"/>
      <c r="EA43" s="233"/>
    </row>
    <row r="44" spans="1:13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10"/>
      <c r="BT44" s="811"/>
      <c r="BU44" s="811"/>
      <c r="BV44" s="811"/>
      <c r="BW44" s="811"/>
      <c r="BX44" s="811"/>
      <c r="BY44" s="811"/>
      <c r="BZ44" s="811"/>
      <c r="CA44" s="811"/>
      <c r="CB44" s="811"/>
      <c r="CC44" s="811"/>
      <c r="CD44" s="811"/>
      <c r="CE44" s="811"/>
      <c r="CF44" s="811"/>
      <c r="CG44" s="812"/>
      <c r="CH44" s="813"/>
      <c r="CI44" s="814"/>
      <c r="CJ44" s="814"/>
      <c r="CK44" s="814"/>
      <c r="CL44" s="815"/>
      <c r="CM44" s="813"/>
      <c r="CN44" s="814"/>
      <c r="CO44" s="814"/>
      <c r="CP44" s="814"/>
      <c r="CQ44" s="815"/>
      <c r="CR44" s="813"/>
      <c r="CS44" s="814"/>
      <c r="CT44" s="814"/>
      <c r="CU44" s="814"/>
      <c r="CV44" s="815"/>
      <c r="CW44" s="813"/>
      <c r="CX44" s="814"/>
      <c r="CY44" s="814"/>
      <c r="CZ44" s="814"/>
      <c r="DA44" s="815"/>
      <c r="DB44" s="813"/>
      <c r="DC44" s="814"/>
      <c r="DD44" s="814"/>
      <c r="DE44" s="814"/>
      <c r="DF44" s="815"/>
      <c r="DG44" s="813"/>
      <c r="DH44" s="814"/>
      <c r="DI44" s="814"/>
      <c r="DJ44" s="814"/>
      <c r="DK44" s="815"/>
      <c r="DL44" s="813"/>
      <c r="DM44" s="814"/>
      <c r="DN44" s="814"/>
      <c r="DO44" s="814"/>
      <c r="DP44" s="815"/>
      <c r="DQ44" s="813"/>
      <c r="DR44" s="814"/>
      <c r="DS44" s="814"/>
      <c r="DT44" s="814"/>
      <c r="DU44" s="815"/>
      <c r="DV44" s="810"/>
      <c r="DW44" s="811"/>
      <c r="DX44" s="811"/>
      <c r="DY44" s="811"/>
      <c r="DZ44" s="816"/>
      <c r="EA44" s="233"/>
    </row>
    <row r="45" spans="1:13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10"/>
      <c r="BT45" s="811"/>
      <c r="BU45" s="811"/>
      <c r="BV45" s="811"/>
      <c r="BW45" s="811"/>
      <c r="BX45" s="811"/>
      <c r="BY45" s="811"/>
      <c r="BZ45" s="811"/>
      <c r="CA45" s="811"/>
      <c r="CB45" s="811"/>
      <c r="CC45" s="811"/>
      <c r="CD45" s="811"/>
      <c r="CE45" s="811"/>
      <c r="CF45" s="811"/>
      <c r="CG45" s="812"/>
      <c r="CH45" s="813"/>
      <c r="CI45" s="814"/>
      <c r="CJ45" s="814"/>
      <c r="CK45" s="814"/>
      <c r="CL45" s="815"/>
      <c r="CM45" s="813"/>
      <c r="CN45" s="814"/>
      <c r="CO45" s="814"/>
      <c r="CP45" s="814"/>
      <c r="CQ45" s="815"/>
      <c r="CR45" s="813"/>
      <c r="CS45" s="814"/>
      <c r="CT45" s="814"/>
      <c r="CU45" s="814"/>
      <c r="CV45" s="815"/>
      <c r="CW45" s="813"/>
      <c r="CX45" s="814"/>
      <c r="CY45" s="814"/>
      <c r="CZ45" s="814"/>
      <c r="DA45" s="815"/>
      <c r="DB45" s="813"/>
      <c r="DC45" s="814"/>
      <c r="DD45" s="814"/>
      <c r="DE45" s="814"/>
      <c r="DF45" s="815"/>
      <c r="DG45" s="813"/>
      <c r="DH45" s="814"/>
      <c r="DI45" s="814"/>
      <c r="DJ45" s="814"/>
      <c r="DK45" s="815"/>
      <c r="DL45" s="813"/>
      <c r="DM45" s="814"/>
      <c r="DN45" s="814"/>
      <c r="DO45" s="814"/>
      <c r="DP45" s="815"/>
      <c r="DQ45" s="813"/>
      <c r="DR45" s="814"/>
      <c r="DS45" s="814"/>
      <c r="DT45" s="814"/>
      <c r="DU45" s="815"/>
      <c r="DV45" s="810"/>
      <c r="DW45" s="811"/>
      <c r="DX45" s="811"/>
      <c r="DY45" s="811"/>
      <c r="DZ45" s="816"/>
      <c r="EA45" s="233"/>
    </row>
    <row r="46" spans="1:13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10"/>
      <c r="BT46" s="811"/>
      <c r="BU46" s="811"/>
      <c r="BV46" s="811"/>
      <c r="BW46" s="811"/>
      <c r="BX46" s="811"/>
      <c r="BY46" s="811"/>
      <c r="BZ46" s="811"/>
      <c r="CA46" s="811"/>
      <c r="CB46" s="811"/>
      <c r="CC46" s="811"/>
      <c r="CD46" s="811"/>
      <c r="CE46" s="811"/>
      <c r="CF46" s="811"/>
      <c r="CG46" s="812"/>
      <c r="CH46" s="813"/>
      <c r="CI46" s="814"/>
      <c r="CJ46" s="814"/>
      <c r="CK46" s="814"/>
      <c r="CL46" s="815"/>
      <c r="CM46" s="813"/>
      <c r="CN46" s="814"/>
      <c r="CO46" s="814"/>
      <c r="CP46" s="814"/>
      <c r="CQ46" s="815"/>
      <c r="CR46" s="813"/>
      <c r="CS46" s="814"/>
      <c r="CT46" s="814"/>
      <c r="CU46" s="814"/>
      <c r="CV46" s="815"/>
      <c r="CW46" s="813"/>
      <c r="CX46" s="814"/>
      <c r="CY46" s="814"/>
      <c r="CZ46" s="814"/>
      <c r="DA46" s="815"/>
      <c r="DB46" s="813"/>
      <c r="DC46" s="814"/>
      <c r="DD46" s="814"/>
      <c r="DE46" s="814"/>
      <c r="DF46" s="815"/>
      <c r="DG46" s="813"/>
      <c r="DH46" s="814"/>
      <c r="DI46" s="814"/>
      <c r="DJ46" s="814"/>
      <c r="DK46" s="815"/>
      <c r="DL46" s="813"/>
      <c r="DM46" s="814"/>
      <c r="DN46" s="814"/>
      <c r="DO46" s="814"/>
      <c r="DP46" s="815"/>
      <c r="DQ46" s="813"/>
      <c r="DR46" s="814"/>
      <c r="DS46" s="814"/>
      <c r="DT46" s="814"/>
      <c r="DU46" s="815"/>
      <c r="DV46" s="810"/>
      <c r="DW46" s="811"/>
      <c r="DX46" s="811"/>
      <c r="DY46" s="811"/>
      <c r="DZ46" s="816"/>
      <c r="EA46" s="233"/>
    </row>
    <row r="47" spans="1:13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10"/>
      <c r="BT47" s="811"/>
      <c r="BU47" s="811"/>
      <c r="BV47" s="811"/>
      <c r="BW47" s="811"/>
      <c r="BX47" s="811"/>
      <c r="BY47" s="811"/>
      <c r="BZ47" s="811"/>
      <c r="CA47" s="811"/>
      <c r="CB47" s="811"/>
      <c r="CC47" s="811"/>
      <c r="CD47" s="811"/>
      <c r="CE47" s="811"/>
      <c r="CF47" s="811"/>
      <c r="CG47" s="812"/>
      <c r="CH47" s="813"/>
      <c r="CI47" s="814"/>
      <c r="CJ47" s="814"/>
      <c r="CK47" s="814"/>
      <c r="CL47" s="815"/>
      <c r="CM47" s="813"/>
      <c r="CN47" s="814"/>
      <c r="CO47" s="814"/>
      <c r="CP47" s="814"/>
      <c r="CQ47" s="815"/>
      <c r="CR47" s="813"/>
      <c r="CS47" s="814"/>
      <c r="CT47" s="814"/>
      <c r="CU47" s="814"/>
      <c r="CV47" s="815"/>
      <c r="CW47" s="813"/>
      <c r="CX47" s="814"/>
      <c r="CY47" s="814"/>
      <c r="CZ47" s="814"/>
      <c r="DA47" s="815"/>
      <c r="DB47" s="813"/>
      <c r="DC47" s="814"/>
      <c r="DD47" s="814"/>
      <c r="DE47" s="814"/>
      <c r="DF47" s="815"/>
      <c r="DG47" s="813"/>
      <c r="DH47" s="814"/>
      <c r="DI47" s="814"/>
      <c r="DJ47" s="814"/>
      <c r="DK47" s="815"/>
      <c r="DL47" s="813"/>
      <c r="DM47" s="814"/>
      <c r="DN47" s="814"/>
      <c r="DO47" s="814"/>
      <c r="DP47" s="815"/>
      <c r="DQ47" s="813"/>
      <c r="DR47" s="814"/>
      <c r="DS47" s="814"/>
      <c r="DT47" s="814"/>
      <c r="DU47" s="815"/>
      <c r="DV47" s="810"/>
      <c r="DW47" s="811"/>
      <c r="DX47" s="811"/>
      <c r="DY47" s="811"/>
      <c r="DZ47" s="816"/>
      <c r="EA47" s="233"/>
    </row>
    <row r="48" spans="1:13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10"/>
      <c r="BT48" s="811"/>
      <c r="BU48" s="811"/>
      <c r="BV48" s="811"/>
      <c r="BW48" s="811"/>
      <c r="BX48" s="811"/>
      <c r="BY48" s="811"/>
      <c r="BZ48" s="811"/>
      <c r="CA48" s="811"/>
      <c r="CB48" s="811"/>
      <c r="CC48" s="811"/>
      <c r="CD48" s="811"/>
      <c r="CE48" s="811"/>
      <c r="CF48" s="811"/>
      <c r="CG48" s="812"/>
      <c r="CH48" s="813"/>
      <c r="CI48" s="814"/>
      <c r="CJ48" s="814"/>
      <c r="CK48" s="814"/>
      <c r="CL48" s="815"/>
      <c r="CM48" s="813"/>
      <c r="CN48" s="814"/>
      <c r="CO48" s="814"/>
      <c r="CP48" s="814"/>
      <c r="CQ48" s="815"/>
      <c r="CR48" s="813"/>
      <c r="CS48" s="814"/>
      <c r="CT48" s="814"/>
      <c r="CU48" s="814"/>
      <c r="CV48" s="815"/>
      <c r="CW48" s="813"/>
      <c r="CX48" s="814"/>
      <c r="CY48" s="814"/>
      <c r="CZ48" s="814"/>
      <c r="DA48" s="815"/>
      <c r="DB48" s="813"/>
      <c r="DC48" s="814"/>
      <c r="DD48" s="814"/>
      <c r="DE48" s="814"/>
      <c r="DF48" s="815"/>
      <c r="DG48" s="813"/>
      <c r="DH48" s="814"/>
      <c r="DI48" s="814"/>
      <c r="DJ48" s="814"/>
      <c r="DK48" s="815"/>
      <c r="DL48" s="813"/>
      <c r="DM48" s="814"/>
      <c r="DN48" s="814"/>
      <c r="DO48" s="814"/>
      <c r="DP48" s="815"/>
      <c r="DQ48" s="813"/>
      <c r="DR48" s="814"/>
      <c r="DS48" s="814"/>
      <c r="DT48" s="814"/>
      <c r="DU48" s="815"/>
      <c r="DV48" s="810"/>
      <c r="DW48" s="811"/>
      <c r="DX48" s="811"/>
      <c r="DY48" s="811"/>
      <c r="DZ48" s="816"/>
      <c r="EA48" s="233"/>
    </row>
    <row r="49" spans="1:13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10"/>
      <c r="BT49" s="811"/>
      <c r="BU49" s="811"/>
      <c r="BV49" s="811"/>
      <c r="BW49" s="811"/>
      <c r="BX49" s="811"/>
      <c r="BY49" s="811"/>
      <c r="BZ49" s="811"/>
      <c r="CA49" s="811"/>
      <c r="CB49" s="811"/>
      <c r="CC49" s="811"/>
      <c r="CD49" s="811"/>
      <c r="CE49" s="811"/>
      <c r="CF49" s="811"/>
      <c r="CG49" s="812"/>
      <c r="CH49" s="813"/>
      <c r="CI49" s="814"/>
      <c r="CJ49" s="814"/>
      <c r="CK49" s="814"/>
      <c r="CL49" s="815"/>
      <c r="CM49" s="813"/>
      <c r="CN49" s="814"/>
      <c r="CO49" s="814"/>
      <c r="CP49" s="814"/>
      <c r="CQ49" s="815"/>
      <c r="CR49" s="813"/>
      <c r="CS49" s="814"/>
      <c r="CT49" s="814"/>
      <c r="CU49" s="814"/>
      <c r="CV49" s="815"/>
      <c r="CW49" s="813"/>
      <c r="CX49" s="814"/>
      <c r="CY49" s="814"/>
      <c r="CZ49" s="814"/>
      <c r="DA49" s="815"/>
      <c r="DB49" s="813"/>
      <c r="DC49" s="814"/>
      <c r="DD49" s="814"/>
      <c r="DE49" s="814"/>
      <c r="DF49" s="815"/>
      <c r="DG49" s="813"/>
      <c r="DH49" s="814"/>
      <c r="DI49" s="814"/>
      <c r="DJ49" s="814"/>
      <c r="DK49" s="815"/>
      <c r="DL49" s="813"/>
      <c r="DM49" s="814"/>
      <c r="DN49" s="814"/>
      <c r="DO49" s="814"/>
      <c r="DP49" s="815"/>
      <c r="DQ49" s="813"/>
      <c r="DR49" s="814"/>
      <c r="DS49" s="814"/>
      <c r="DT49" s="814"/>
      <c r="DU49" s="815"/>
      <c r="DV49" s="810"/>
      <c r="DW49" s="811"/>
      <c r="DX49" s="811"/>
      <c r="DY49" s="811"/>
      <c r="DZ49" s="816"/>
      <c r="EA49" s="233"/>
    </row>
    <row r="50" spans="1:131" ht="26.25" customHeight="1" x14ac:dyDescent="0.15">
      <c r="A50" s="241">
        <v>23</v>
      </c>
      <c r="B50" s="777"/>
      <c r="C50" s="778"/>
      <c r="D50" s="778"/>
      <c r="E50" s="778"/>
      <c r="F50" s="778"/>
      <c r="G50" s="778"/>
      <c r="H50" s="778"/>
      <c r="I50" s="778"/>
      <c r="J50" s="778"/>
      <c r="K50" s="778"/>
      <c r="L50" s="778"/>
      <c r="M50" s="778"/>
      <c r="N50" s="778"/>
      <c r="O50" s="778"/>
      <c r="P50" s="779"/>
      <c r="Q50" s="863"/>
      <c r="R50" s="864"/>
      <c r="S50" s="864"/>
      <c r="T50" s="864"/>
      <c r="U50" s="864"/>
      <c r="V50" s="864"/>
      <c r="W50" s="864"/>
      <c r="X50" s="864"/>
      <c r="Y50" s="864"/>
      <c r="Z50" s="864"/>
      <c r="AA50" s="864"/>
      <c r="AB50" s="864"/>
      <c r="AC50" s="864"/>
      <c r="AD50" s="864"/>
      <c r="AE50" s="865"/>
      <c r="AF50" s="783"/>
      <c r="AG50" s="784"/>
      <c r="AH50" s="784"/>
      <c r="AI50" s="784"/>
      <c r="AJ50" s="785"/>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10"/>
      <c r="BT50" s="811"/>
      <c r="BU50" s="811"/>
      <c r="BV50" s="811"/>
      <c r="BW50" s="811"/>
      <c r="BX50" s="811"/>
      <c r="BY50" s="811"/>
      <c r="BZ50" s="811"/>
      <c r="CA50" s="811"/>
      <c r="CB50" s="811"/>
      <c r="CC50" s="811"/>
      <c r="CD50" s="811"/>
      <c r="CE50" s="811"/>
      <c r="CF50" s="811"/>
      <c r="CG50" s="812"/>
      <c r="CH50" s="813"/>
      <c r="CI50" s="814"/>
      <c r="CJ50" s="814"/>
      <c r="CK50" s="814"/>
      <c r="CL50" s="815"/>
      <c r="CM50" s="813"/>
      <c r="CN50" s="814"/>
      <c r="CO50" s="814"/>
      <c r="CP50" s="814"/>
      <c r="CQ50" s="815"/>
      <c r="CR50" s="813"/>
      <c r="CS50" s="814"/>
      <c r="CT50" s="814"/>
      <c r="CU50" s="814"/>
      <c r="CV50" s="815"/>
      <c r="CW50" s="813"/>
      <c r="CX50" s="814"/>
      <c r="CY50" s="814"/>
      <c r="CZ50" s="814"/>
      <c r="DA50" s="815"/>
      <c r="DB50" s="813"/>
      <c r="DC50" s="814"/>
      <c r="DD50" s="814"/>
      <c r="DE50" s="814"/>
      <c r="DF50" s="815"/>
      <c r="DG50" s="813"/>
      <c r="DH50" s="814"/>
      <c r="DI50" s="814"/>
      <c r="DJ50" s="814"/>
      <c r="DK50" s="815"/>
      <c r="DL50" s="813"/>
      <c r="DM50" s="814"/>
      <c r="DN50" s="814"/>
      <c r="DO50" s="814"/>
      <c r="DP50" s="815"/>
      <c r="DQ50" s="813"/>
      <c r="DR50" s="814"/>
      <c r="DS50" s="814"/>
      <c r="DT50" s="814"/>
      <c r="DU50" s="815"/>
      <c r="DV50" s="810"/>
      <c r="DW50" s="811"/>
      <c r="DX50" s="811"/>
      <c r="DY50" s="811"/>
      <c r="DZ50" s="816"/>
      <c r="EA50" s="233"/>
    </row>
    <row r="51" spans="1:131" ht="26.25" customHeight="1" x14ac:dyDescent="0.15">
      <c r="A51" s="241">
        <v>24</v>
      </c>
      <c r="B51" s="777"/>
      <c r="C51" s="778"/>
      <c r="D51" s="778"/>
      <c r="E51" s="778"/>
      <c r="F51" s="778"/>
      <c r="G51" s="778"/>
      <c r="H51" s="778"/>
      <c r="I51" s="778"/>
      <c r="J51" s="778"/>
      <c r="K51" s="778"/>
      <c r="L51" s="778"/>
      <c r="M51" s="778"/>
      <c r="N51" s="778"/>
      <c r="O51" s="778"/>
      <c r="P51" s="779"/>
      <c r="Q51" s="863"/>
      <c r="R51" s="864"/>
      <c r="S51" s="864"/>
      <c r="T51" s="864"/>
      <c r="U51" s="864"/>
      <c r="V51" s="864"/>
      <c r="W51" s="864"/>
      <c r="X51" s="864"/>
      <c r="Y51" s="864"/>
      <c r="Z51" s="864"/>
      <c r="AA51" s="864"/>
      <c r="AB51" s="864"/>
      <c r="AC51" s="864"/>
      <c r="AD51" s="864"/>
      <c r="AE51" s="865"/>
      <c r="AF51" s="783"/>
      <c r="AG51" s="784"/>
      <c r="AH51" s="784"/>
      <c r="AI51" s="784"/>
      <c r="AJ51" s="785"/>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10"/>
      <c r="BT51" s="811"/>
      <c r="BU51" s="811"/>
      <c r="BV51" s="811"/>
      <c r="BW51" s="811"/>
      <c r="BX51" s="811"/>
      <c r="BY51" s="811"/>
      <c r="BZ51" s="811"/>
      <c r="CA51" s="811"/>
      <c r="CB51" s="811"/>
      <c r="CC51" s="811"/>
      <c r="CD51" s="811"/>
      <c r="CE51" s="811"/>
      <c r="CF51" s="811"/>
      <c r="CG51" s="812"/>
      <c r="CH51" s="813"/>
      <c r="CI51" s="814"/>
      <c r="CJ51" s="814"/>
      <c r="CK51" s="814"/>
      <c r="CL51" s="815"/>
      <c r="CM51" s="813"/>
      <c r="CN51" s="814"/>
      <c r="CO51" s="814"/>
      <c r="CP51" s="814"/>
      <c r="CQ51" s="815"/>
      <c r="CR51" s="813"/>
      <c r="CS51" s="814"/>
      <c r="CT51" s="814"/>
      <c r="CU51" s="814"/>
      <c r="CV51" s="815"/>
      <c r="CW51" s="813"/>
      <c r="CX51" s="814"/>
      <c r="CY51" s="814"/>
      <c r="CZ51" s="814"/>
      <c r="DA51" s="815"/>
      <c r="DB51" s="813"/>
      <c r="DC51" s="814"/>
      <c r="DD51" s="814"/>
      <c r="DE51" s="814"/>
      <c r="DF51" s="815"/>
      <c r="DG51" s="813"/>
      <c r="DH51" s="814"/>
      <c r="DI51" s="814"/>
      <c r="DJ51" s="814"/>
      <c r="DK51" s="815"/>
      <c r="DL51" s="813"/>
      <c r="DM51" s="814"/>
      <c r="DN51" s="814"/>
      <c r="DO51" s="814"/>
      <c r="DP51" s="815"/>
      <c r="DQ51" s="813"/>
      <c r="DR51" s="814"/>
      <c r="DS51" s="814"/>
      <c r="DT51" s="814"/>
      <c r="DU51" s="815"/>
      <c r="DV51" s="810"/>
      <c r="DW51" s="811"/>
      <c r="DX51" s="811"/>
      <c r="DY51" s="811"/>
      <c r="DZ51" s="816"/>
      <c r="EA51" s="233"/>
    </row>
    <row r="52" spans="1:131" ht="26.25" customHeight="1" x14ac:dyDescent="0.15">
      <c r="A52" s="241">
        <v>25</v>
      </c>
      <c r="B52" s="777"/>
      <c r="C52" s="778"/>
      <c r="D52" s="778"/>
      <c r="E52" s="778"/>
      <c r="F52" s="778"/>
      <c r="G52" s="778"/>
      <c r="H52" s="778"/>
      <c r="I52" s="778"/>
      <c r="J52" s="778"/>
      <c r="K52" s="778"/>
      <c r="L52" s="778"/>
      <c r="M52" s="778"/>
      <c r="N52" s="778"/>
      <c r="O52" s="778"/>
      <c r="P52" s="779"/>
      <c r="Q52" s="863"/>
      <c r="R52" s="864"/>
      <c r="S52" s="864"/>
      <c r="T52" s="864"/>
      <c r="U52" s="864"/>
      <c r="V52" s="864"/>
      <c r="W52" s="864"/>
      <c r="X52" s="864"/>
      <c r="Y52" s="864"/>
      <c r="Z52" s="864"/>
      <c r="AA52" s="864"/>
      <c r="AB52" s="864"/>
      <c r="AC52" s="864"/>
      <c r="AD52" s="864"/>
      <c r="AE52" s="865"/>
      <c r="AF52" s="783"/>
      <c r="AG52" s="784"/>
      <c r="AH52" s="784"/>
      <c r="AI52" s="784"/>
      <c r="AJ52" s="785"/>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10"/>
      <c r="BT52" s="811"/>
      <c r="BU52" s="811"/>
      <c r="BV52" s="811"/>
      <c r="BW52" s="811"/>
      <c r="BX52" s="811"/>
      <c r="BY52" s="811"/>
      <c r="BZ52" s="811"/>
      <c r="CA52" s="811"/>
      <c r="CB52" s="811"/>
      <c r="CC52" s="811"/>
      <c r="CD52" s="811"/>
      <c r="CE52" s="811"/>
      <c r="CF52" s="811"/>
      <c r="CG52" s="812"/>
      <c r="CH52" s="813"/>
      <c r="CI52" s="814"/>
      <c r="CJ52" s="814"/>
      <c r="CK52" s="814"/>
      <c r="CL52" s="815"/>
      <c r="CM52" s="813"/>
      <c r="CN52" s="814"/>
      <c r="CO52" s="814"/>
      <c r="CP52" s="814"/>
      <c r="CQ52" s="815"/>
      <c r="CR52" s="813"/>
      <c r="CS52" s="814"/>
      <c r="CT52" s="814"/>
      <c r="CU52" s="814"/>
      <c r="CV52" s="815"/>
      <c r="CW52" s="813"/>
      <c r="CX52" s="814"/>
      <c r="CY52" s="814"/>
      <c r="CZ52" s="814"/>
      <c r="DA52" s="815"/>
      <c r="DB52" s="813"/>
      <c r="DC52" s="814"/>
      <c r="DD52" s="814"/>
      <c r="DE52" s="814"/>
      <c r="DF52" s="815"/>
      <c r="DG52" s="813"/>
      <c r="DH52" s="814"/>
      <c r="DI52" s="814"/>
      <c r="DJ52" s="814"/>
      <c r="DK52" s="815"/>
      <c r="DL52" s="813"/>
      <c r="DM52" s="814"/>
      <c r="DN52" s="814"/>
      <c r="DO52" s="814"/>
      <c r="DP52" s="815"/>
      <c r="DQ52" s="813"/>
      <c r="DR52" s="814"/>
      <c r="DS52" s="814"/>
      <c r="DT52" s="814"/>
      <c r="DU52" s="815"/>
      <c r="DV52" s="810"/>
      <c r="DW52" s="811"/>
      <c r="DX52" s="811"/>
      <c r="DY52" s="811"/>
      <c r="DZ52" s="816"/>
      <c r="EA52" s="233"/>
    </row>
    <row r="53" spans="1:131" ht="26.25" customHeight="1" x14ac:dyDescent="0.15">
      <c r="A53" s="241">
        <v>26</v>
      </c>
      <c r="B53" s="777"/>
      <c r="C53" s="778"/>
      <c r="D53" s="778"/>
      <c r="E53" s="778"/>
      <c r="F53" s="778"/>
      <c r="G53" s="778"/>
      <c r="H53" s="778"/>
      <c r="I53" s="778"/>
      <c r="J53" s="778"/>
      <c r="K53" s="778"/>
      <c r="L53" s="778"/>
      <c r="M53" s="778"/>
      <c r="N53" s="778"/>
      <c r="O53" s="778"/>
      <c r="P53" s="779"/>
      <c r="Q53" s="863"/>
      <c r="R53" s="864"/>
      <c r="S53" s="864"/>
      <c r="T53" s="864"/>
      <c r="U53" s="864"/>
      <c r="V53" s="864"/>
      <c r="W53" s="864"/>
      <c r="X53" s="864"/>
      <c r="Y53" s="864"/>
      <c r="Z53" s="864"/>
      <c r="AA53" s="864"/>
      <c r="AB53" s="864"/>
      <c r="AC53" s="864"/>
      <c r="AD53" s="864"/>
      <c r="AE53" s="865"/>
      <c r="AF53" s="783"/>
      <c r="AG53" s="784"/>
      <c r="AH53" s="784"/>
      <c r="AI53" s="784"/>
      <c r="AJ53" s="785"/>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10"/>
      <c r="BT53" s="811"/>
      <c r="BU53" s="811"/>
      <c r="BV53" s="811"/>
      <c r="BW53" s="811"/>
      <c r="BX53" s="811"/>
      <c r="BY53" s="811"/>
      <c r="BZ53" s="811"/>
      <c r="CA53" s="811"/>
      <c r="CB53" s="811"/>
      <c r="CC53" s="811"/>
      <c r="CD53" s="811"/>
      <c r="CE53" s="811"/>
      <c r="CF53" s="811"/>
      <c r="CG53" s="812"/>
      <c r="CH53" s="813"/>
      <c r="CI53" s="814"/>
      <c r="CJ53" s="814"/>
      <c r="CK53" s="814"/>
      <c r="CL53" s="815"/>
      <c r="CM53" s="813"/>
      <c r="CN53" s="814"/>
      <c r="CO53" s="814"/>
      <c r="CP53" s="814"/>
      <c r="CQ53" s="815"/>
      <c r="CR53" s="813"/>
      <c r="CS53" s="814"/>
      <c r="CT53" s="814"/>
      <c r="CU53" s="814"/>
      <c r="CV53" s="815"/>
      <c r="CW53" s="813"/>
      <c r="CX53" s="814"/>
      <c r="CY53" s="814"/>
      <c r="CZ53" s="814"/>
      <c r="DA53" s="815"/>
      <c r="DB53" s="813"/>
      <c r="DC53" s="814"/>
      <c r="DD53" s="814"/>
      <c r="DE53" s="814"/>
      <c r="DF53" s="815"/>
      <c r="DG53" s="813"/>
      <c r="DH53" s="814"/>
      <c r="DI53" s="814"/>
      <c r="DJ53" s="814"/>
      <c r="DK53" s="815"/>
      <c r="DL53" s="813"/>
      <c r="DM53" s="814"/>
      <c r="DN53" s="814"/>
      <c r="DO53" s="814"/>
      <c r="DP53" s="815"/>
      <c r="DQ53" s="813"/>
      <c r="DR53" s="814"/>
      <c r="DS53" s="814"/>
      <c r="DT53" s="814"/>
      <c r="DU53" s="815"/>
      <c r="DV53" s="810"/>
      <c r="DW53" s="811"/>
      <c r="DX53" s="811"/>
      <c r="DY53" s="811"/>
      <c r="DZ53" s="816"/>
      <c r="EA53" s="233"/>
    </row>
    <row r="54" spans="1:131" ht="26.25" customHeight="1" x14ac:dyDescent="0.15">
      <c r="A54" s="241">
        <v>27</v>
      </c>
      <c r="B54" s="777"/>
      <c r="C54" s="778"/>
      <c r="D54" s="778"/>
      <c r="E54" s="778"/>
      <c r="F54" s="778"/>
      <c r="G54" s="778"/>
      <c r="H54" s="778"/>
      <c r="I54" s="778"/>
      <c r="J54" s="778"/>
      <c r="K54" s="778"/>
      <c r="L54" s="778"/>
      <c r="M54" s="778"/>
      <c r="N54" s="778"/>
      <c r="O54" s="778"/>
      <c r="P54" s="779"/>
      <c r="Q54" s="863"/>
      <c r="R54" s="864"/>
      <c r="S54" s="864"/>
      <c r="T54" s="864"/>
      <c r="U54" s="864"/>
      <c r="V54" s="864"/>
      <c r="W54" s="864"/>
      <c r="X54" s="864"/>
      <c r="Y54" s="864"/>
      <c r="Z54" s="864"/>
      <c r="AA54" s="864"/>
      <c r="AB54" s="864"/>
      <c r="AC54" s="864"/>
      <c r="AD54" s="864"/>
      <c r="AE54" s="865"/>
      <c r="AF54" s="783"/>
      <c r="AG54" s="784"/>
      <c r="AH54" s="784"/>
      <c r="AI54" s="784"/>
      <c r="AJ54" s="785"/>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10"/>
      <c r="BT54" s="811"/>
      <c r="BU54" s="811"/>
      <c r="BV54" s="811"/>
      <c r="BW54" s="811"/>
      <c r="BX54" s="811"/>
      <c r="BY54" s="811"/>
      <c r="BZ54" s="811"/>
      <c r="CA54" s="811"/>
      <c r="CB54" s="811"/>
      <c r="CC54" s="811"/>
      <c r="CD54" s="811"/>
      <c r="CE54" s="811"/>
      <c r="CF54" s="811"/>
      <c r="CG54" s="812"/>
      <c r="CH54" s="813"/>
      <c r="CI54" s="814"/>
      <c r="CJ54" s="814"/>
      <c r="CK54" s="814"/>
      <c r="CL54" s="815"/>
      <c r="CM54" s="813"/>
      <c r="CN54" s="814"/>
      <c r="CO54" s="814"/>
      <c r="CP54" s="814"/>
      <c r="CQ54" s="815"/>
      <c r="CR54" s="813"/>
      <c r="CS54" s="814"/>
      <c r="CT54" s="814"/>
      <c r="CU54" s="814"/>
      <c r="CV54" s="815"/>
      <c r="CW54" s="813"/>
      <c r="CX54" s="814"/>
      <c r="CY54" s="814"/>
      <c r="CZ54" s="814"/>
      <c r="DA54" s="815"/>
      <c r="DB54" s="813"/>
      <c r="DC54" s="814"/>
      <c r="DD54" s="814"/>
      <c r="DE54" s="814"/>
      <c r="DF54" s="815"/>
      <c r="DG54" s="813"/>
      <c r="DH54" s="814"/>
      <c r="DI54" s="814"/>
      <c r="DJ54" s="814"/>
      <c r="DK54" s="815"/>
      <c r="DL54" s="813"/>
      <c r="DM54" s="814"/>
      <c r="DN54" s="814"/>
      <c r="DO54" s="814"/>
      <c r="DP54" s="815"/>
      <c r="DQ54" s="813"/>
      <c r="DR54" s="814"/>
      <c r="DS54" s="814"/>
      <c r="DT54" s="814"/>
      <c r="DU54" s="815"/>
      <c r="DV54" s="810"/>
      <c r="DW54" s="811"/>
      <c r="DX54" s="811"/>
      <c r="DY54" s="811"/>
      <c r="DZ54" s="816"/>
      <c r="EA54" s="233"/>
    </row>
    <row r="55" spans="1:131" ht="26.25" customHeight="1" x14ac:dyDescent="0.15">
      <c r="A55" s="241">
        <v>28</v>
      </c>
      <c r="B55" s="777"/>
      <c r="C55" s="778"/>
      <c r="D55" s="778"/>
      <c r="E55" s="778"/>
      <c r="F55" s="778"/>
      <c r="G55" s="778"/>
      <c r="H55" s="778"/>
      <c r="I55" s="778"/>
      <c r="J55" s="778"/>
      <c r="K55" s="778"/>
      <c r="L55" s="778"/>
      <c r="M55" s="778"/>
      <c r="N55" s="778"/>
      <c r="O55" s="778"/>
      <c r="P55" s="779"/>
      <c r="Q55" s="863"/>
      <c r="R55" s="864"/>
      <c r="S55" s="864"/>
      <c r="T55" s="864"/>
      <c r="U55" s="864"/>
      <c r="V55" s="864"/>
      <c r="W55" s="864"/>
      <c r="X55" s="864"/>
      <c r="Y55" s="864"/>
      <c r="Z55" s="864"/>
      <c r="AA55" s="864"/>
      <c r="AB55" s="864"/>
      <c r="AC55" s="864"/>
      <c r="AD55" s="864"/>
      <c r="AE55" s="865"/>
      <c r="AF55" s="783"/>
      <c r="AG55" s="784"/>
      <c r="AH55" s="784"/>
      <c r="AI55" s="784"/>
      <c r="AJ55" s="785"/>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10"/>
      <c r="BT55" s="811"/>
      <c r="BU55" s="811"/>
      <c r="BV55" s="811"/>
      <c r="BW55" s="811"/>
      <c r="BX55" s="811"/>
      <c r="BY55" s="811"/>
      <c r="BZ55" s="811"/>
      <c r="CA55" s="811"/>
      <c r="CB55" s="811"/>
      <c r="CC55" s="811"/>
      <c r="CD55" s="811"/>
      <c r="CE55" s="811"/>
      <c r="CF55" s="811"/>
      <c r="CG55" s="812"/>
      <c r="CH55" s="813"/>
      <c r="CI55" s="814"/>
      <c r="CJ55" s="814"/>
      <c r="CK55" s="814"/>
      <c r="CL55" s="815"/>
      <c r="CM55" s="813"/>
      <c r="CN55" s="814"/>
      <c r="CO55" s="814"/>
      <c r="CP55" s="814"/>
      <c r="CQ55" s="815"/>
      <c r="CR55" s="813"/>
      <c r="CS55" s="814"/>
      <c r="CT55" s="814"/>
      <c r="CU55" s="814"/>
      <c r="CV55" s="815"/>
      <c r="CW55" s="813"/>
      <c r="CX55" s="814"/>
      <c r="CY55" s="814"/>
      <c r="CZ55" s="814"/>
      <c r="DA55" s="815"/>
      <c r="DB55" s="813"/>
      <c r="DC55" s="814"/>
      <c r="DD55" s="814"/>
      <c r="DE55" s="814"/>
      <c r="DF55" s="815"/>
      <c r="DG55" s="813"/>
      <c r="DH55" s="814"/>
      <c r="DI55" s="814"/>
      <c r="DJ55" s="814"/>
      <c r="DK55" s="815"/>
      <c r="DL55" s="813"/>
      <c r="DM55" s="814"/>
      <c r="DN55" s="814"/>
      <c r="DO55" s="814"/>
      <c r="DP55" s="815"/>
      <c r="DQ55" s="813"/>
      <c r="DR55" s="814"/>
      <c r="DS55" s="814"/>
      <c r="DT55" s="814"/>
      <c r="DU55" s="815"/>
      <c r="DV55" s="810"/>
      <c r="DW55" s="811"/>
      <c r="DX55" s="811"/>
      <c r="DY55" s="811"/>
      <c r="DZ55" s="816"/>
      <c r="EA55" s="233"/>
    </row>
    <row r="56" spans="1:131" ht="26.25" customHeight="1" x14ac:dyDescent="0.15">
      <c r="A56" s="241">
        <v>29</v>
      </c>
      <c r="B56" s="777"/>
      <c r="C56" s="778"/>
      <c r="D56" s="778"/>
      <c r="E56" s="778"/>
      <c r="F56" s="778"/>
      <c r="G56" s="778"/>
      <c r="H56" s="778"/>
      <c r="I56" s="778"/>
      <c r="J56" s="778"/>
      <c r="K56" s="778"/>
      <c r="L56" s="778"/>
      <c r="M56" s="778"/>
      <c r="N56" s="778"/>
      <c r="O56" s="778"/>
      <c r="P56" s="779"/>
      <c r="Q56" s="863"/>
      <c r="R56" s="864"/>
      <c r="S56" s="864"/>
      <c r="T56" s="864"/>
      <c r="U56" s="864"/>
      <c r="V56" s="864"/>
      <c r="W56" s="864"/>
      <c r="X56" s="864"/>
      <c r="Y56" s="864"/>
      <c r="Z56" s="864"/>
      <c r="AA56" s="864"/>
      <c r="AB56" s="864"/>
      <c r="AC56" s="864"/>
      <c r="AD56" s="864"/>
      <c r="AE56" s="865"/>
      <c r="AF56" s="783"/>
      <c r="AG56" s="784"/>
      <c r="AH56" s="784"/>
      <c r="AI56" s="784"/>
      <c r="AJ56" s="785"/>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10"/>
      <c r="BT56" s="811"/>
      <c r="BU56" s="811"/>
      <c r="BV56" s="811"/>
      <c r="BW56" s="811"/>
      <c r="BX56" s="811"/>
      <c r="BY56" s="811"/>
      <c r="BZ56" s="811"/>
      <c r="CA56" s="811"/>
      <c r="CB56" s="811"/>
      <c r="CC56" s="811"/>
      <c r="CD56" s="811"/>
      <c r="CE56" s="811"/>
      <c r="CF56" s="811"/>
      <c r="CG56" s="812"/>
      <c r="CH56" s="813"/>
      <c r="CI56" s="814"/>
      <c r="CJ56" s="814"/>
      <c r="CK56" s="814"/>
      <c r="CL56" s="815"/>
      <c r="CM56" s="813"/>
      <c r="CN56" s="814"/>
      <c r="CO56" s="814"/>
      <c r="CP56" s="814"/>
      <c r="CQ56" s="815"/>
      <c r="CR56" s="813"/>
      <c r="CS56" s="814"/>
      <c r="CT56" s="814"/>
      <c r="CU56" s="814"/>
      <c r="CV56" s="815"/>
      <c r="CW56" s="813"/>
      <c r="CX56" s="814"/>
      <c r="CY56" s="814"/>
      <c r="CZ56" s="814"/>
      <c r="DA56" s="815"/>
      <c r="DB56" s="813"/>
      <c r="DC56" s="814"/>
      <c r="DD56" s="814"/>
      <c r="DE56" s="814"/>
      <c r="DF56" s="815"/>
      <c r="DG56" s="813"/>
      <c r="DH56" s="814"/>
      <c r="DI56" s="814"/>
      <c r="DJ56" s="814"/>
      <c r="DK56" s="815"/>
      <c r="DL56" s="813"/>
      <c r="DM56" s="814"/>
      <c r="DN56" s="814"/>
      <c r="DO56" s="814"/>
      <c r="DP56" s="815"/>
      <c r="DQ56" s="813"/>
      <c r="DR56" s="814"/>
      <c r="DS56" s="814"/>
      <c r="DT56" s="814"/>
      <c r="DU56" s="815"/>
      <c r="DV56" s="810"/>
      <c r="DW56" s="811"/>
      <c r="DX56" s="811"/>
      <c r="DY56" s="811"/>
      <c r="DZ56" s="816"/>
      <c r="EA56" s="233"/>
    </row>
    <row r="57" spans="1:131" ht="26.25" customHeight="1" x14ac:dyDescent="0.15">
      <c r="A57" s="241">
        <v>30</v>
      </c>
      <c r="B57" s="777"/>
      <c r="C57" s="778"/>
      <c r="D57" s="778"/>
      <c r="E57" s="778"/>
      <c r="F57" s="778"/>
      <c r="G57" s="778"/>
      <c r="H57" s="778"/>
      <c r="I57" s="778"/>
      <c r="J57" s="778"/>
      <c r="K57" s="778"/>
      <c r="L57" s="778"/>
      <c r="M57" s="778"/>
      <c r="N57" s="778"/>
      <c r="O57" s="778"/>
      <c r="P57" s="779"/>
      <c r="Q57" s="863"/>
      <c r="R57" s="864"/>
      <c r="S57" s="864"/>
      <c r="T57" s="864"/>
      <c r="U57" s="864"/>
      <c r="V57" s="864"/>
      <c r="W57" s="864"/>
      <c r="X57" s="864"/>
      <c r="Y57" s="864"/>
      <c r="Z57" s="864"/>
      <c r="AA57" s="864"/>
      <c r="AB57" s="864"/>
      <c r="AC57" s="864"/>
      <c r="AD57" s="864"/>
      <c r="AE57" s="865"/>
      <c r="AF57" s="783"/>
      <c r="AG57" s="784"/>
      <c r="AH57" s="784"/>
      <c r="AI57" s="784"/>
      <c r="AJ57" s="785"/>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10"/>
      <c r="BT57" s="811"/>
      <c r="BU57" s="811"/>
      <c r="BV57" s="811"/>
      <c r="BW57" s="811"/>
      <c r="BX57" s="811"/>
      <c r="BY57" s="811"/>
      <c r="BZ57" s="811"/>
      <c r="CA57" s="811"/>
      <c r="CB57" s="811"/>
      <c r="CC57" s="811"/>
      <c r="CD57" s="811"/>
      <c r="CE57" s="811"/>
      <c r="CF57" s="811"/>
      <c r="CG57" s="812"/>
      <c r="CH57" s="813"/>
      <c r="CI57" s="814"/>
      <c r="CJ57" s="814"/>
      <c r="CK57" s="814"/>
      <c r="CL57" s="815"/>
      <c r="CM57" s="813"/>
      <c r="CN57" s="814"/>
      <c r="CO57" s="814"/>
      <c r="CP57" s="814"/>
      <c r="CQ57" s="815"/>
      <c r="CR57" s="813"/>
      <c r="CS57" s="814"/>
      <c r="CT57" s="814"/>
      <c r="CU57" s="814"/>
      <c r="CV57" s="815"/>
      <c r="CW57" s="813"/>
      <c r="CX57" s="814"/>
      <c r="CY57" s="814"/>
      <c r="CZ57" s="814"/>
      <c r="DA57" s="815"/>
      <c r="DB57" s="813"/>
      <c r="DC57" s="814"/>
      <c r="DD57" s="814"/>
      <c r="DE57" s="814"/>
      <c r="DF57" s="815"/>
      <c r="DG57" s="813"/>
      <c r="DH57" s="814"/>
      <c r="DI57" s="814"/>
      <c r="DJ57" s="814"/>
      <c r="DK57" s="815"/>
      <c r="DL57" s="813"/>
      <c r="DM57" s="814"/>
      <c r="DN57" s="814"/>
      <c r="DO57" s="814"/>
      <c r="DP57" s="815"/>
      <c r="DQ57" s="813"/>
      <c r="DR57" s="814"/>
      <c r="DS57" s="814"/>
      <c r="DT57" s="814"/>
      <c r="DU57" s="815"/>
      <c r="DV57" s="810"/>
      <c r="DW57" s="811"/>
      <c r="DX57" s="811"/>
      <c r="DY57" s="811"/>
      <c r="DZ57" s="816"/>
      <c r="EA57" s="233"/>
    </row>
    <row r="58" spans="1:131" ht="26.25" customHeight="1" x14ac:dyDescent="0.15">
      <c r="A58" s="241">
        <v>31</v>
      </c>
      <c r="B58" s="777"/>
      <c r="C58" s="778"/>
      <c r="D58" s="778"/>
      <c r="E58" s="778"/>
      <c r="F58" s="778"/>
      <c r="G58" s="778"/>
      <c r="H58" s="778"/>
      <c r="I58" s="778"/>
      <c r="J58" s="778"/>
      <c r="K58" s="778"/>
      <c r="L58" s="778"/>
      <c r="M58" s="778"/>
      <c r="N58" s="778"/>
      <c r="O58" s="778"/>
      <c r="P58" s="779"/>
      <c r="Q58" s="863"/>
      <c r="R58" s="864"/>
      <c r="S58" s="864"/>
      <c r="T58" s="864"/>
      <c r="U58" s="864"/>
      <c r="V58" s="864"/>
      <c r="W58" s="864"/>
      <c r="X58" s="864"/>
      <c r="Y58" s="864"/>
      <c r="Z58" s="864"/>
      <c r="AA58" s="864"/>
      <c r="AB58" s="864"/>
      <c r="AC58" s="864"/>
      <c r="AD58" s="864"/>
      <c r="AE58" s="865"/>
      <c r="AF58" s="783"/>
      <c r="AG58" s="784"/>
      <c r="AH58" s="784"/>
      <c r="AI58" s="784"/>
      <c r="AJ58" s="785"/>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10"/>
      <c r="BT58" s="811"/>
      <c r="BU58" s="811"/>
      <c r="BV58" s="811"/>
      <c r="BW58" s="811"/>
      <c r="BX58" s="811"/>
      <c r="BY58" s="811"/>
      <c r="BZ58" s="811"/>
      <c r="CA58" s="811"/>
      <c r="CB58" s="811"/>
      <c r="CC58" s="811"/>
      <c r="CD58" s="811"/>
      <c r="CE58" s="811"/>
      <c r="CF58" s="811"/>
      <c r="CG58" s="812"/>
      <c r="CH58" s="813"/>
      <c r="CI58" s="814"/>
      <c r="CJ58" s="814"/>
      <c r="CK58" s="814"/>
      <c r="CL58" s="815"/>
      <c r="CM58" s="813"/>
      <c r="CN58" s="814"/>
      <c r="CO58" s="814"/>
      <c r="CP58" s="814"/>
      <c r="CQ58" s="815"/>
      <c r="CR58" s="813"/>
      <c r="CS58" s="814"/>
      <c r="CT58" s="814"/>
      <c r="CU58" s="814"/>
      <c r="CV58" s="815"/>
      <c r="CW58" s="813"/>
      <c r="CX58" s="814"/>
      <c r="CY58" s="814"/>
      <c r="CZ58" s="814"/>
      <c r="DA58" s="815"/>
      <c r="DB58" s="813"/>
      <c r="DC58" s="814"/>
      <c r="DD58" s="814"/>
      <c r="DE58" s="814"/>
      <c r="DF58" s="815"/>
      <c r="DG58" s="813"/>
      <c r="DH58" s="814"/>
      <c r="DI58" s="814"/>
      <c r="DJ58" s="814"/>
      <c r="DK58" s="815"/>
      <c r="DL58" s="813"/>
      <c r="DM58" s="814"/>
      <c r="DN58" s="814"/>
      <c r="DO58" s="814"/>
      <c r="DP58" s="815"/>
      <c r="DQ58" s="813"/>
      <c r="DR58" s="814"/>
      <c r="DS58" s="814"/>
      <c r="DT58" s="814"/>
      <c r="DU58" s="815"/>
      <c r="DV58" s="810"/>
      <c r="DW58" s="811"/>
      <c r="DX58" s="811"/>
      <c r="DY58" s="811"/>
      <c r="DZ58" s="816"/>
      <c r="EA58" s="233"/>
    </row>
    <row r="59" spans="1:131" ht="26.25" customHeight="1" x14ac:dyDescent="0.15">
      <c r="A59" s="241">
        <v>32</v>
      </c>
      <c r="B59" s="777"/>
      <c r="C59" s="778"/>
      <c r="D59" s="778"/>
      <c r="E59" s="778"/>
      <c r="F59" s="778"/>
      <c r="G59" s="778"/>
      <c r="H59" s="778"/>
      <c r="I59" s="778"/>
      <c r="J59" s="778"/>
      <c r="K59" s="778"/>
      <c r="L59" s="778"/>
      <c r="M59" s="778"/>
      <c r="N59" s="778"/>
      <c r="O59" s="778"/>
      <c r="P59" s="779"/>
      <c r="Q59" s="863"/>
      <c r="R59" s="864"/>
      <c r="S59" s="864"/>
      <c r="T59" s="864"/>
      <c r="U59" s="864"/>
      <c r="V59" s="864"/>
      <c r="W59" s="864"/>
      <c r="X59" s="864"/>
      <c r="Y59" s="864"/>
      <c r="Z59" s="864"/>
      <c r="AA59" s="864"/>
      <c r="AB59" s="864"/>
      <c r="AC59" s="864"/>
      <c r="AD59" s="864"/>
      <c r="AE59" s="865"/>
      <c r="AF59" s="783"/>
      <c r="AG59" s="784"/>
      <c r="AH59" s="784"/>
      <c r="AI59" s="784"/>
      <c r="AJ59" s="785"/>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10"/>
      <c r="BT59" s="811"/>
      <c r="BU59" s="811"/>
      <c r="BV59" s="811"/>
      <c r="BW59" s="811"/>
      <c r="BX59" s="811"/>
      <c r="BY59" s="811"/>
      <c r="BZ59" s="811"/>
      <c r="CA59" s="811"/>
      <c r="CB59" s="811"/>
      <c r="CC59" s="811"/>
      <c r="CD59" s="811"/>
      <c r="CE59" s="811"/>
      <c r="CF59" s="811"/>
      <c r="CG59" s="812"/>
      <c r="CH59" s="813"/>
      <c r="CI59" s="814"/>
      <c r="CJ59" s="814"/>
      <c r="CK59" s="814"/>
      <c r="CL59" s="815"/>
      <c r="CM59" s="813"/>
      <c r="CN59" s="814"/>
      <c r="CO59" s="814"/>
      <c r="CP59" s="814"/>
      <c r="CQ59" s="815"/>
      <c r="CR59" s="813"/>
      <c r="CS59" s="814"/>
      <c r="CT59" s="814"/>
      <c r="CU59" s="814"/>
      <c r="CV59" s="815"/>
      <c r="CW59" s="813"/>
      <c r="CX59" s="814"/>
      <c r="CY59" s="814"/>
      <c r="CZ59" s="814"/>
      <c r="DA59" s="815"/>
      <c r="DB59" s="813"/>
      <c r="DC59" s="814"/>
      <c r="DD59" s="814"/>
      <c r="DE59" s="814"/>
      <c r="DF59" s="815"/>
      <c r="DG59" s="813"/>
      <c r="DH59" s="814"/>
      <c r="DI59" s="814"/>
      <c r="DJ59" s="814"/>
      <c r="DK59" s="815"/>
      <c r="DL59" s="813"/>
      <c r="DM59" s="814"/>
      <c r="DN59" s="814"/>
      <c r="DO59" s="814"/>
      <c r="DP59" s="815"/>
      <c r="DQ59" s="813"/>
      <c r="DR59" s="814"/>
      <c r="DS59" s="814"/>
      <c r="DT59" s="814"/>
      <c r="DU59" s="815"/>
      <c r="DV59" s="810"/>
      <c r="DW59" s="811"/>
      <c r="DX59" s="811"/>
      <c r="DY59" s="811"/>
      <c r="DZ59" s="816"/>
      <c r="EA59" s="233"/>
    </row>
    <row r="60" spans="1:131" ht="26.25" customHeight="1" x14ac:dyDescent="0.15">
      <c r="A60" s="241">
        <v>33</v>
      </c>
      <c r="B60" s="777"/>
      <c r="C60" s="778"/>
      <c r="D60" s="778"/>
      <c r="E60" s="778"/>
      <c r="F60" s="778"/>
      <c r="G60" s="778"/>
      <c r="H60" s="778"/>
      <c r="I60" s="778"/>
      <c r="J60" s="778"/>
      <c r="K60" s="778"/>
      <c r="L60" s="778"/>
      <c r="M60" s="778"/>
      <c r="N60" s="778"/>
      <c r="O60" s="778"/>
      <c r="P60" s="779"/>
      <c r="Q60" s="863"/>
      <c r="R60" s="864"/>
      <c r="S60" s="864"/>
      <c r="T60" s="864"/>
      <c r="U60" s="864"/>
      <c r="V60" s="864"/>
      <c r="W60" s="864"/>
      <c r="X60" s="864"/>
      <c r="Y60" s="864"/>
      <c r="Z60" s="864"/>
      <c r="AA60" s="864"/>
      <c r="AB60" s="864"/>
      <c r="AC60" s="864"/>
      <c r="AD60" s="864"/>
      <c r="AE60" s="865"/>
      <c r="AF60" s="783"/>
      <c r="AG60" s="784"/>
      <c r="AH60" s="784"/>
      <c r="AI60" s="784"/>
      <c r="AJ60" s="785"/>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10"/>
      <c r="BT60" s="811"/>
      <c r="BU60" s="811"/>
      <c r="BV60" s="811"/>
      <c r="BW60" s="811"/>
      <c r="BX60" s="811"/>
      <c r="BY60" s="811"/>
      <c r="BZ60" s="811"/>
      <c r="CA60" s="811"/>
      <c r="CB60" s="811"/>
      <c r="CC60" s="811"/>
      <c r="CD60" s="811"/>
      <c r="CE60" s="811"/>
      <c r="CF60" s="811"/>
      <c r="CG60" s="812"/>
      <c r="CH60" s="813"/>
      <c r="CI60" s="814"/>
      <c r="CJ60" s="814"/>
      <c r="CK60" s="814"/>
      <c r="CL60" s="815"/>
      <c r="CM60" s="813"/>
      <c r="CN60" s="814"/>
      <c r="CO60" s="814"/>
      <c r="CP60" s="814"/>
      <c r="CQ60" s="815"/>
      <c r="CR60" s="813"/>
      <c r="CS60" s="814"/>
      <c r="CT60" s="814"/>
      <c r="CU60" s="814"/>
      <c r="CV60" s="815"/>
      <c r="CW60" s="813"/>
      <c r="CX60" s="814"/>
      <c r="CY60" s="814"/>
      <c r="CZ60" s="814"/>
      <c r="DA60" s="815"/>
      <c r="DB60" s="813"/>
      <c r="DC60" s="814"/>
      <c r="DD60" s="814"/>
      <c r="DE60" s="814"/>
      <c r="DF60" s="815"/>
      <c r="DG60" s="813"/>
      <c r="DH60" s="814"/>
      <c r="DI60" s="814"/>
      <c r="DJ60" s="814"/>
      <c r="DK60" s="815"/>
      <c r="DL60" s="813"/>
      <c r="DM60" s="814"/>
      <c r="DN60" s="814"/>
      <c r="DO60" s="814"/>
      <c r="DP60" s="815"/>
      <c r="DQ60" s="813"/>
      <c r="DR60" s="814"/>
      <c r="DS60" s="814"/>
      <c r="DT60" s="814"/>
      <c r="DU60" s="815"/>
      <c r="DV60" s="810"/>
      <c r="DW60" s="811"/>
      <c r="DX60" s="811"/>
      <c r="DY60" s="811"/>
      <c r="DZ60" s="816"/>
      <c r="EA60" s="233"/>
    </row>
    <row r="61" spans="1:131" ht="26.25" customHeight="1" thickBot="1" x14ac:dyDescent="0.2">
      <c r="A61" s="241">
        <v>34</v>
      </c>
      <c r="B61" s="777"/>
      <c r="C61" s="778"/>
      <c r="D61" s="778"/>
      <c r="E61" s="778"/>
      <c r="F61" s="778"/>
      <c r="G61" s="778"/>
      <c r="H61" s="778"/>
      <c r="I61" s="778"/>
      <c r="J61" s="778"/>
      <c r="K61" s="778"/>
      <c r="L61" s="778"/>
      <c r="M61" s="778"/>
      <c r="N61" s="778"/>
      <c r="O61" s="778"/>
      <c r="P61" s="779"/>
      <c r="Q61" s="863"/>
      <c r="R61" s="864"/>
      <c r="S61" s="864"/>
      <c r="T61" s="864"/>
      <c r="U61" s="864"/>
      <c r="V61" s="864"/>
      <c r="W61" s="864"/>
      <c r="X61" s="864"/>
      <c r="Y61" s="864"/>
      <c r="Z61" s="864"/>
      <c r="AA61" s="864"/>
      <c r="AB61" s="864"/>
      <c r="AC61" s="864"/>
      <c r="AD61" s="864"/>
      <c r="AE61" s="865"/>
      <c r="AF61" s="783"/>
      <c r="AG61" s="784"/>
      <c r="AH61" s="784"/>
      <c r="AI61" s="784"/>
      <c r="AJ61" s="785"/>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10"/>
      <c r="BT61" s="811"/>
      <c r="BU61" s="811"/>
      <c r="BV61" s="811"/>
      <c r="BW61" s="811"/>
      <c r="BX61" s="811"/>
      <c r="BY61" s="811"/>
      <c r="BZ61" s="811"/>
      <c r="CA61" s="811"/>
      <c r="CB61" s="811"/>
      <c r="CC61" s="811"/>
      <c r="CD61" s="811"/>
      <c r="CE61" s="811"/>
      <c r="CF61" s="811"/>
      <c r="CG61" s="812"/>
      <c r="CH61" s="813"/>
      <c r="CI61" s="814"/>
      <c r="CJ61" s="814"/>
      <c r="CK61" s="814"/>
      <c r="CL61" s="815"/>
      <c r="CM61" s="813"/>
      <c r="CN61" s="814"/>
      <c r="CO61" s="814"/>
      <c r="CP61" s="814"/>
      <c r="CQ61" s="815"/>
      <c r="CR61" s="813"/>
      <c r="CS61" s="814"/>
      <c r="CT61" s="814"/>
      <c r="CU61" s="814"/>
      <c r="CV61" s="815"/>
      <c r="CW61" s="813"/>
      <c r="CX61" s="814"/>
      <c r="CY61" s="814"/>
      <c r="CZ61" s="814"/>
      <c r="DA61" s="815"/>
      <c r="DB61" s="813"/>
      <c r="DC61" s="814"/>
      <c r="DD61" s="814"/>
      <c r="DE61" s="814"/>
      <c r="DF61" s="815"/>
      <c r="DG61" s="813"/>
      <c r="DH61" s="814"/>
      <c r="DI61" s="814"/>
      <c r="DJ61" s="814"/>
      <c r="DK61" s="815"/>
      <c r="DL61" s="813"/>
      <c r="DM61" s="814"/>
      <c r="DN61" s="814"/>
      <c r="DO61" s="814"/>
      <c r="DP61" s="815"/>
      <c r="DQ61" s="813"/>
      <c r="DR61" s="814"/>
      <c r="DS61" s="814"/>
      <c r="DT61" s="814"/>
      <c r="DU61" s="815"/>
      <c r="DV61" s="810"/>
      <c r="DW61" s="811"/>
      <c r="DX61" s="811"/>
      <c r="DY61" s="811"/>
      <c r="DZ61" s="816"/>
      <c r="EA61" s="233"/>
    </row>
    <row r="62" spans="1:131" ht="26.25" customHeight="1" x14ac:dyDescent="0.15">
      <c r="A62" s="241">
        <v>35</v>
      </c>
      <c r="B62" s="777"/>
      <c r="C62" s="778"/>
      <c r="D62" s="778"/>
      <c r="E62" s="778"/>
      <c r="F62" s="778"/>
      <c r="G62" s="778"/>
      <c r="H62" s="778"/>
      <c r="I62" s="778"/>
      <c r="J62" s="778"/>
      <c r="K62" s="778"/>
      <c r="L62" s="778"/>
      <c r="M62" s="778"/>
      <c r="N62" s="778"/>
      <c r="O62" s="778"/>
      <c r="P62" s="779"/>
      <c r="Q62" s="863"/>
      <c r="R62" s="864"/>
      <c r="S62" s="864"/>
      <c r="T62" s="864"/>
      <c r="U62" s="864"/>
      <c r="V62" s="864"/>
      <c r="W62" s="864"/>
      <c r="X62" s="864"/>
      <c r="Y62" s="864"/>
      <c r="Z62" s="864"/>
      <c r="AA62" s="864"/>
      <c r="AB62" s="864"/>
      <c r="AC62" s="864"/>
      <c r="AD62" s="864"/>
      <c r="AE62" s="865"/>
      <c r="AF62" s="783"/>
      <c r="AG62" s="784"/>
      <c r="AH62" s="784"/>
      <c r="AI62" s="784"/>
      <c r="AJ62" s="785"/>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416</v>
      </c>
      <c r="BK62" s="834"/>
      <c r="BL62" s="834"/>
      <c r="BM62" s="834"/>
      <c r="BN62" s="835"/>
      <c r="BO62" s="244"/>
      <c r="BP62" s="244"/>
      <c r="BQ62" s="241">
        <v>56</v>
      </c>
      <c r="BR62" s="242"/>
      <c r="BS62" s="810"/>
      <c r="BT62" s="811"/>
      <c r="BU62" s="811"/>
      <c r="BV62" s="811"/>
      <c r="BW62" s="811"/>
      <c r="BX62" s="811"/>
      <c r="BY62" s="811"/>
      <c r="BZ62" s="811"/>
      <c r="CA62" s="811"/>
      <c r="CB62" s="811"/>
      <c r="CC62" s="811"/>
      <c r="CD62" s="811"/>
      <c r="CE62" s="811"/>
      <c r="CF62" s="811"/>
      <c r="CG62" s="812"/>
      <c r="CH62" s="813"/>
      <c r="CI62" s="814"/>
      <c r="CJ62" s="814"/>
      <c r="CK62" s="814"/>
      <c r="CL62" s="815"/>
      <c r="CM62" s="813"/>
      <c r="CN62" s="814"/>
      <c r="CO62" s="814"/>
      <c r="CP62" s="814"/>
      <c r="CQ62" s="815"/>
      <c r="CR62" s="813"/>
      <c r="CS62" s="814"/>
      <c r="CT62" s="814"/>
      <c r="CU62" s="814"/>
      <c r="CV62" s="815"/>
      <c r="CW62" s="813"/>
      <c r="CX62" s="814"/>
      <c r="CY62" s="814"/>
      <c r="CZ62" s="814"/>
      <c r="DA62" s="815"/>
      <c r="DB62" s="813"/>
      <c r="DC62" s="814"/>
      <c r="DD62" s="814"/>
      <c r="DE62" s="814"/>
      <c r="DF62" s="815"/>
      <c r="DG62" s="813"/>
      <c r="DH62" s="814"/>
      <c r="DI62" s="814"/>
      <c r="DJ62" s="814"/>
      <c r="DK62" s="815"/>
      <c r="DL62" s="813"/>
      <c r="DM62" s="814"/>
      <c r="DN62" s="814"/>
      <c r="DO62" s="814"/>
      <c r="DP62" s="815"/>
      <c r="DQ62" s="813"/>
      <c r="DR62" s="814"/>
      <c r="DS62" s="814"/>
      <c r="DT62" s="814"/>
      <c r="DU62" s="815"/>
      <c r="DV62" s="810"/>
      <c r="DW62" s="811"/>
      <c r="DX62" s="811"/>
      <c r="DY62" s="811"/>
      <c r="DZ62" s="816"/>
      <c r="EA62" s="233"/>
    </row>
    <row r="63" spans="1:131" ht="26.25" customHeight="1" thickBot="1" x14ac:dyDescent="0.2">
      <c r="A63" s="243" t="s">
        <v>393</v>
      </c>
      <c r="B63" s="817" t="s">
        <v>417</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-75</v>
      </c>
      <c r="AG63" s="872"/>
      <c r="AH63" s="872"/>
      <c r="AI63" s="872"/>
      <c r="AJ63" s="873"/>
      <c r="AK63" s="874"/>
      <c r="AL63" s="869"/>
      <c r="AM63" s="869"/>
      <c r="AN63" s="869"/>
      <c r="AO63" s="869"/>
      <c r="AP63" s="872"/>
      <c r="AQ63" s="872"/>
      <c r="AR63" s="872"/>
      <c r="AS63" s="872"/>
      <c r="AT63" s="872"/>
      <c r="AU63" s="872"/>
      <c r="AV63" s="872"/>
      <c r="AW63" s="872"/>
      <c r="AX63" s="872"/>
      <c r="AY63" s="872"/>
      <c r="AZ63" s="876"/>
      <c r="BA63" s="876"/>
      <c r="BB63" s="876"/>
      <c r="BC63" s="876"/>
      <c r="BD63" s="876"/>
      <c r="BE63" s="877"/>
      <c r="BF63" s="877"/>
      <c r="BG63" s="877"/>
      <c r="BH63" s="877"/>
      <c r="BI63" s="878"/>
      <c r="BJ63" s="879" t="s">
        <v>418</v>
      </c>
      <c r="BK63" s="880"/>
      <c r="BL63" s="880"/>
      <c r="BM63" s="880"/>
      <c r="BN63" s="881"/>
      <c r="BO63" s="244"/>
      <c r="BP63" s="244"/>
      <c r="BQ63" s="241">
        <v>57</v>
      </c>
      <c r="BR63" s="242"/>
      <c r="BS63" s="810"/>
      <c r="BT63" s="811"/>
      <c r="BU63" s="811"/>
      <c r="BV63" s="811"/>
      <c r="BW63" s="811"/>
      <c r="BX63" s="811"/>
      <c r="BY63" s="811"/>
      <c r="BZ63" s="811"/>
      <c r="CA63" s="811"/>
      <c r="CB63" s="811"/>
      <c r="CC63" s="811"/>
      <c r="CD63" s="811"/>
      <c r="CE63" s="811"/>
      <c r="CF63" s="811"/>
      <c r="CG63" s="812"/>
      <c r="CH63" s="813"/>
      <c r="CI63" s="814"/>
      <c r="CJ63" s="814"/>
      <c r="CK63" s="814"/>
      <c r="CL63" s="815"/>
      <c r="CM63" s="813"/>
      <c r="CN63" s="814"/>
      <c r="CO63" s="814"/>
      <c r="CP63" s="814"/>
      <c r="CQ63" s="815"/>
      <c r="CR63" s="813"/>
      <c r="CS63" s="814"/>
      <c r="CT63" s="814"/>
      <c r="CU63" s="814"/>
      <c r="CV63" s="815"/>
      <c r="CW63" s="813"/>
      <c r="CX63" s="814"/>
      <c r="CY63" s="814"/>
      <c r="CZ63" s="814"/>
      <c r="DA63" s="815"/>
      <c r="DB63" s="813"/>
      <c r="DC63" s="814"/>
      <c r="DD63" s="814"/>
      <c r="DE63" s="814"/>
      <c r="DF63" s="815"/>
      <c r="DG63" s="813"/>
      <c r="DH63" s="814"/>
      <c r="DI63" s="814"/>
      <c r="DJ63" s="814"/>
      <c r="DK63" s="815"/>
      <c r="DL63" s="813"/>
      <c r="DM63" s="814"/>
      <c r="DN63" s="814"/>
      <c r="DO63" s="814"/>
      <c r="DP63" s="815"/>
      <c r="DQ63" s="813"/>
      <c r="DR63" s="814"/>
      <c r="DS63" s="814"/>
      <c r="DT63" s="814"/>
      <c r="DU63" s="815"/>
      <c r="DV63" s="810"/>
      <c r="DW63" s="811"/>
      <c r="DX63" s="811"/>
      <c r="DY63" s="811"/>
      <c r="DZ63" s="816"/>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10"/>
      <c r="BT64" s="811"/>
      <c r="BU64" s="811"/>
      <c r="BV64" s="811"/>
      <c r="BW64" s="811"/>
      <c r="BX64" s="811"/>
      <c r="BY64" s="811"/>
      <c r="BZ64" s="811"/>
      <c r="CA64" s="811"/>
      <c r="CB64" s="811"/>
      <c r="CC64" s="811"/>
      <c r="CD64" s="811"/>
      <c r="CE64" s="811"/>
      <c r="CF64" s="811"/>
      <c r="CG64" s="812"/>
      <c r="CH64" s="813"/>
      <c r="CI64" s="814"/>
      <c r="CJ64" s="814"/>
      <c r="CK64" s="814"/>
      <c r="CL64" s="815"/>
      <c r="CM64" s="813"/>
      <c r="CN64" s="814"/>
      <c r="CO64" s="814"/>
      <c r="CP64" s="814"/>
      <c r="CQ64" s="815"/>
      <c r="CR64" s="813"/>
      <c r="CS64" s="814"/>
      <c r="CT64" s="814"/>
      <c r="CU64" s="814"/>
      <c r="CV64" s="815"/>
      <c r="CW64" s="813"/>
      <c r="CX64" s="814"/>
      <c r="CY64" s="814"/>
      <c r="CZ64" s="814"/>
      <c r="DA64" s="815"/>
      <c r="DB64" s="813"/>
      <c r="DC64" s="814"/>
      <c r="DD64" s="814"/>
      <c r="DE64" s="814"/>
      <c r="DF64" s="815"/>
      <c r="DG64" s="813"/>
      <c r="DH64" s="814"/>
      <c r="DI64" s="814"/>
      <c r="DJ64" s="814"/>
      <c r="DK64" s="815"/>
      <c r="DL64" s="813"/>
      <c r="DM64" s="814"/>
      <c r="DN64" s="814"/>
      <c r="DO64" s="814"/>
      <c r="DP64" s="815"/>
      <c r="DQ64" s="813"/>
      <c r="DR64" s="814"/>
      <c r="DS64" s="814"/>
      <c r="DT64" s="814"/>
      <c r="DU64" s="815"/>
      <c r="DV64" s="810"/>
      <c r="DW64" s="811"/>
      <c r="DX64" s="811"/>
      <c r="DY64" s="811"/>
      <c r="DZ64" s="816"/>
      <c r="EA64" s="233"/>
    </row>
    <row r="65" spans="1:131" ht="26.25" customHeight="1" thickBot="1" x14ac:dyDescent="0.2">
      <c r="A65" s="235" t="s">
        <v>419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10"/>
      <c r="BT65" s="811"/>
      <c r="BU65" s="811"/>
      <c r="BV65" s="811"/>
      <c r="BW65" s="811"/>
      <c r="BX65" s="811"/>
      <c r="BY65" s="811"/>
      <c r="BZ65" s="811"/>
      <c r="CA65" s="811"/>
      <c r="CB65" s="811"/>
      <c r="CC65" s="811"/>
      <c r="CD65" s="811"/>
      <c r="CE65" s="811"/>
      <c r="CF65" s="811"/>
      <c r="CG65" s="812"/>
      <c r="CH65" s="813"/>
      <c r="CI65" s="814"/>
      <c r="CJ65" s="814"/>
      <c r="CK65" s="814"/>
      <c r="CL65" s="815"/>
      <c r="CM65" s="813"/>
      <c r="CN65" s="814"/>
      <c r="CO65" s="814"/>
      <c r="CP65" s="814"/>
      <c r="CQ65" s="815"/>
      <c r="CR65" s="813"/>
      <c r="CS65" s="814"/>
      <c r="CT65" s="814"/>
      <c r="CU65" s="814"/>
      <c r="CV65" s="815"/>
      <c r="CW65" s="813"/>
      <c r="CX65" s="814"/>
      <c r="CY65" s="814"/>
      <c r="CZ65" s="814"/>
      <c r="DA65" s="815"/>
      <c r="DB65" s="813"/>
      <c r="DC65" s="814"/>
      <c r="DD65" s="814"/>
      <c r="DE65" s="814"/>
      <c r="DF65" s="815"/>
      <c r="DG65" s="813"/>
      <c r="DH65" s="814"/>
      <c r="DI65" s="814"/>
      <c r="DJ65" s="814"/>
      <c r="DK65" s="815"/>
      <c r="DL65" s="813"/>
      <c r="DM65" s="814"/>
      <c r="DN65" s="814"/>
      <c r="DO65" s="814"/>
      <c r="DP65" s="815"/>
      <c r="DQ65" s="813"/>
      <c r="DR65" s="814"/>
      <c r="DS65" s="814"/>
      <c r="DT65" s="814"/>
      <c r="DU65" s="815"/>
      <c r="DV65" s="810"/>
      <c r="DW65" s="811"/>
      <c r="DX65" s="811"/>
      <c r="DY65" s="811"/>
      <c r="DZ65" s="816"/>
      <c r="EA65" s="233"/>
    </row>
    <row r="66" spans="1:131" ht="26.25" customHeight="1" x14ac:dyDescent="0.15">
      <c r="A66" s="757" t="s">
        <v>420</v>
      </c>
      <c r="B66" s="758"/>
      <c r="C66" s="758"/>
      <c r="D66" s="758"/>
      <c r="E66" s="758"/>
      <c r="F66" s="758"/>
      <c r="G66" s="758"/>
      <c r="H66" s="758"/>
      <c r="I66" s="758"/>
      <c r="J66" s="758"/>
      <c r="K66" s="758"/>
      <c r="L66" s="758"/>
      <c r="M66" s="758"/>
      <c r="N66" s="758"/>
      <c r="O66" s="758"/>
      <c r="P66" s="759"/>
      <c r="Q66" s="753" t="s">
        <v>421</v>
      </c>
      <c r="R66" s="749"/>
      <c r="S66" s="749"/>
      <c r="T66" s="749"/>
      <c r="U66" s="750"/>
      <c r="V66" s="753" t="s">
        <v>422</v>
      </c>
      <c r="W66" s="749"/>
      <c r="X66" s="749"/>
      <c r="Y66" s="749"/>
      <c r="Z66" s="750"/>
      <c r="AA66" s="753" t="s">
        <v>423</v>
      </c>
      <c r="AB66" s="749"/>
      <c r="AC66" s="749"/>
      <c r="AD66" s="749"/>
      <c r="AE66" s="750"/>
      <c r="AF66" s="882" t="s">
        <v>424</v>
      </c>
      <c r="AG66" s="843"/>
      <c r="AH66" s="843"/>
      <c r="AI66" s="843"/>
      <c r="AJ66" s="883"/>
      <c r="AK66" s="753" t="s">
        <v>402</v>
      </c>
      <c r="AL66" s="758"/>
      <c r="AM66" s="758"/>
      <c r="AN66" s="758"/>
      <c r="AO66" s="759"/>
      <c r="AP66" s="753" t="s">
        <v>425</v>
      </c>
      <c r="AQ66" s="749"/>
      <c r="AR66" s="749"/>
      <c r="AS66" s="749"/>
      <c r="AT66" s="750"/>
      <c r="AU66" s="753" t="s">
        <v>426</v>
      </c>
      <c r="AV66" s="749"/>
      <c r="AW66" s="749"/>
      <c r="AX66" s="749"/>
      <c r="AY66" s="750"/>
      <c r="AZ66" s="753" t="s">
        <v>381</v>
      </c>
      <c r="BA66" s="749"/>
      <c r="BB66" s="749"/>
      <c r="BC66" s="749"/>
      <c r="BD66" s="755"/>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
      <c r="A67" s="760"/>
      <c r="B67" s="761"/>
      <c r="C67" s="761"/>
      <c r="D67" s="761"/>
      <c r="E67" s="761"/>
      <c r="F67" s="761"/>
      <c r="G67" s="761"/>
      <c r="H67" s="761"/>
      <c r="I67" s="761"/>
      <c r="J67" s="761"/>
      <c r="K67" s="761"/>
      <c r="L67" s="761"/>
      <c r="M67" s="761"/>
      <c r="N67" s="761"/>
      <c r="O67" s="761"/>
      <c r="P67" s="762"/>
      <c r="Q67" s="754"/>
      <c r="R67" s="751"/>
      <c r="S67" s="751"/>
      <c r="T67" s="751"/>
      <c r="U67" s="752"/>
      <c r="V67" s="754"/>
      <c r="W67" s="751"/>
      <c r="X67" s="751"/>
      <c r="Y67" s="751"/>
      <c r="Z67" s="752"/>
      <c r="AA67" s="754"/>
      <c r="AB67" s="751"/>
      <c r="AC67" s="751"/>
      <c r="AD67" s="751"/>
      <c r="AE67" s="752"/>
      <c r="AF67" s="884"/>
      <c r="AG67" s="846"/>
      <c r="AH67" s="846"/>
      <c r="AI67" s="846"/>
      <c r="AJ67" s="885"/>
      <c r="AK67" s="886"/>
      <c r="AL67" s="761"/>
      <c r="AM67" s="761"/>
      <c r="AN67" s="761"/>
      <c r="AO67" s="762"/>
      <c r="AP67" s="754"/>
      <c r="AQ67" s="751"/>
      <c r="AR67" s="751"/>
      <c r="AS67" s="751"/>
      <c r="AT67" s="752"/>
      <c r="AU67" s="754"/>
      <c r="AV67" s="751"/>
      <c r="AW67" s="751"/>
      <c r="AX67" s="751"/>
      <c r="AY67" s="752"/>
      <c r="AZ67" s="754"/>
      <c r="BA67" s="751"/>
      <c r="BB67" s="751"/>
      <c r="BC67" s="751"/>
      <c r="BD67" s="756"/>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15">
      <c r="A68" s="239">
        <v>1</v>
      </c>
      <c r="B68" s="897"/>
      <c r="C68" s="898"/>
      <c r="D68" s="898"/>
      <c r="E68" s="898"/>
      <c r="F68" s="898"/>
      <c r="G68" s="898"/>
      <c r="H68" s="898"/>
      <c r="I68" s="898"/>
      <c r="J68" s="898"/>
      <c r="K68" s="898"/>
      <c r="L68" s="898"/>
      <c r="M68" s="898"/>
      <c r="N68" s="898"/>
      <c r="O68" s="898"/>
      <c r="P68" s="899"/>
      <c r="Q68" s="900"/>
      <c r="R68" s="894"/>
      <c r="S68" s="894"/>
      <c r="T68" s="894"/>
      <c r="U68" s="894"/>
      <c r="V68" s="894"/>
      <c r="W68" s="894"/>
      <c r="X68" s="894"/>
      <c r="Y68" s="894"/>
      <c r="Z68" s="894"/>
      <c r="AA68" s="894"/>
      <c r="AB68" s="894"/>
      <c r="AC68" s="894"/>
      <c r="AD68" s="894"/>
      <c r="AE68" s="894"/>
      <c r="AF68" s="894"/>
      <c r="AG68" s="894"/>
      <c r="AH68" s="894"/>
      <c r="AI68" s="894"/>
      <c r="AJ68" s="894"/>
      <c r="AK68" s="894"/>
      <c r="AL68" s="894"/>
      <c r="AM68" s="894"/>
      <c r="AN68" s="894"/>
      <c r="AO68" s="894"/>
      <c r="AP68" s="894"/>
      <c r="AQ68" s="894"/>
      <c r="AR68" s="894"/>
      <c r="AS68" s="894"/>
      <c r="AT68" s="894"/>
      <c r="AU68" s="894"/>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15">
      <c r="A69" s="241">
        <v>2</v>
      </c>
      <c r="B69" s="901"/>
      <c r="C69" s="902"/>
      <c r="D69" s="902"/>
      <c r="E69" s="902"/>
      <c r="F69" s="902"/>
      <c r="G69" s="902"/>
      <c r="H69" s="902"/>
      <c r="I69" s="902"/>
      <c r="J69" s="902"/>
      <c r="K69" s="902"/>
      <c r="L69" s="902"/>
      <c r="M69" s="902"/>
      <c r="N69" s="902"/>
      <c r="O69" s="902"/>
      <c r="P69" s="903"/>
      <c r="Q69" s="904"/>
      <c r="R69" s="858"/>
      <c r="S69" s="858"/>
      <c r="T69" s="858"/>
      <c r="U69" s="858"/>
      <c r="V69" s="858"/>
      <c r="W69" s="858"/>
      <c r="X69" s="858"/>
      <c r="Y69" s="858"/>
      <c r="Z69" s="858"/>
      <c r="AA69" s="858"/>
      <c r="AB69" s="858"/>
      <c r="AC69" s="858"/>
      <c r="AD69" s="858"/>
      <c r="AE69" s="858"/>
      <c r="AF69" s="858"/>
      <c r="AG69" s="858"/>
      <c r="AH69" s="858"/>
      <c r="AI69" s="858"/>
      <c r="AJ69" s="858"/>
      <c r="AK69" s="858"/>
      <c r="AL69" s="858"/>
      <c r="AM69" s="858"/>
      <c r="AN69" s="858"/>
      <c r="AO69" s="858"/>
      <c r="AP69" s="858"/>
      <c r="AQ69" s="858"/>
      <c r="AR69" s="858"/>
      <c r="AS69" s="858"/>
      <c r="AT69" s="858"/>
      <c r="AU69" s="858"/>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15">
      <c r="A70" s="241">
        <v>3</v>
      </c>
      <c r="B70" s="901"/>
      <c r="C70" s="902"/>
      <c r="D70" s="902"/>
      <c r="E70" s="902"/>
      <c r="F70" s="902"/>
      <c r="G70" s="902"/>
      <c r="H70" s="902"/>
      <c r="I70" s="902"/>
      <c r="J70" s="902"/>
      <c r="K70" s="902"/>
      <c r="L70" s="902"/>
      <c r="M70" s="902"/>
      <c r="N70" s="902"/>
      <c r="O70" s="902"/>
      <c r="P70" s="903"/>
      <c r="Q70" s="904"/>
      <c r="R70" s="858"/>
      <c r="S70" s="858"/>
      <c r="T70" s="858"/>
      <c r="U70" s="858"/>
      <c r="V70" s="858"/>
      <c r="W70" s="858"/>
      <c r="X70" s="858"/>
      <c r="Y70" s="858"/>
      <c r="Z70" s="858"/>
      <c r="AA70" s="858"/>
      <c r="AB70" s="858"/>
      <c r="AC70" s="858"/>
      <c r="AD70" s="858"/>
      <c r="AE70" s="858"/>
      <c r="AF70" s="858"/>
      <c r="AG70" s="858"/>
      <c r="AH70" s="858"/>
      <c r="AI70" s="858"/>
      <c r="AJ70" s="858"/>
      <c r="AK70" s="858"/>
      <c r="AL70" s="858"/>
      <c r="AM70" s="858"/>
      <c r="AN70" s="858"/>
      <c r="AO70" s="858"/>
      <c r="AP70" s="858"/>
      <c r="AQ70" s="858"/>
      <c r="AR70" s="858"/>
      <c r="AS70" s="858"/>
      <c r="AT70" s="858"/>
      <c r="AU70" s="858"/>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15">
      <c r="A71" s="241">
        <v>4</v>
      </c>
      <c r="B71" s="901"/>
      <c r="C71" s="902"/>
      <c r="D71" s="902"/>
      <c r="E71" s="902"/>
      <c r="F71" s="902"/>
      <c r="G71" s="902"/>
      <c r="H71" s="902"/>
      <c r="I71" s="902"/>
      <c r="J71" s="902"/>
      <c r="K71" s="902"/>
      <c r="L71" s="902"/>
      <c r="M71" s="902"/>
      <c r="N71" s="902"/>
      <c r="O71" s="902"/>
      <c r="P71" s="903"/>
      <c r="Q71" s="904"/>
      <c r="R71" s="858"/>
      <c r="S71" s="858"/>
      <c r="T71" s="858"/>
      <c r="U71" s="858"/>
      <c r="V71" s="858"/>
      <c r="W71" s="858"/>
      <c r="X71" s="858"/>
      <c r="Y71" s="858"/>
      <c r="Z71" s="858"/>
      <c r="AA71" s="858"/>
      <c r="AB71" s="858"/>
      <c r="AC71" s="858"/>
      <c r="AD71" s="858"/>
      <c r="AE71" s="858"/>
      <c r="AF71" s="858"/>
      <c r="AG71" s="858"/>
      <c r="AH71" s="858"/>
      <c r="AI71" s="858"/>
      <c r="AJ71" s="858"/>
      <c r="AK71" s="858"/>
      <c r="AL71" s="858"/>
      <c r="AM71" s="858"/>
      <c r="AN71" s="858"/>
      <c r="AO71" s="858"/>
      <c r="AP71" s="858"/>
      <c r="AQ71" s="858"/>
      <c r="AR71" s="858"/>
      <c r="AS71" s="858"/>
      <c r="AT71" s="858"/>
      <c r="AU71" s="858"/>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15">
      <c r="A72" s="241">
        <v>5</v>
      </c>
      <c r="B72" s="901"/>
      <c r="C72" s="902"/>
      <c r="D72" s="902"/>
      <c r="E72" s="902"/>
      <c r="F72" s="902"/>
      <c r="G72" s="902"/>
      <c r="H72" s="902"/>
      <c r="I72" s="902"/>
      <c r="J72" s="902"/>
      <c r="K72" s="902"/>
      <c r="L72" s="902"/>
      <c r="M72" s="902"/>
      <c r="N72" s="902"/>
      <c r="O72" s="902"/>
      <c r="P72" s="903"/>
      <c r="Q72" s="904"/>
      <c r="R72" s="858"/>
      <c r="S72" s="858"/>
      <c r="T72" s="858"/>
      <c r="U72" s="858"/>
      <c r="V72" s="858"/>
      <c r="W72" s="858"/>
      <c r="X72" s="858"/>
      <c r="Y72" s="858"/>
      <c r="Z72" s="858"/>
      <c r="AA72" s="858"/>
      <c r="AB72" s="858"/>
      <c r="AC72" s="858"/>
      <c r="AD72" s="858"/>
      <c r="AE72" s="858"/>
      <c r="AF72" s="858"/>
      <c r="AG72" s="858"/>
      <c r="AH72" s="858"/>
      <c r="AI72" s="858"/>
      <c r="AJ72" s="858"/>
      <c r="AK72" s="858"/>
      <c r="AL72" s="858"/>
      <c r="AM72" s="858"/>
      <c r="AN72" s="858"/>
      <c r="AO72" s="858"/>
      <c r="AP72" s="858"/>
      <c r="AQ72" s="858"/>
      <c r="AR72" s="858"/>
      <c r="AS72" s="858"/>
      <c r="AT72" s="858"/>
      <c r="AU72" s="858"/>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15">
      <c r="A73" s="241">
        <v>6</v>
      </c>
      <c r="B73" s="901"/>
      <c r="C73" s="902"/>
      <c r="D73" s="902"/>
      <c r="E73" s="902"/>
      <c r="F73" s="902"/>
      <c r="G73" s="902"/>
      <c r="H73" s="902"/>
      <c r="I73" s="902"/>
      <c r="J73" s="902"/>
      <c r="K73" s="902"/>
      <c r="L73" s="902"/>
      <c r="M73" s="902"/>
      <c r="N73" s="902"/>
      <c r="O73" s="902"/>
      <c r="P73" s="903"/>
      <c r="Q73" s="904"/>
      <c r="R73" s="858"/>
      <c r="S73" s="858"/>
      <c r="T73" s="858"/>
      <c r="U73" s="858"/>
      <c r="V73" s="858"/>
      <c r="W73" s="858"/>
      <c r="X73" s="858"/>
      <c r="Y73" s="858"/>
      <c r="Z73" s="858"/>
      <c r="AA73" s="858"/>
      <c r="AB73" s="858"/>
      <c r="AC73" s="858"/>
      <c r="AD73" s="858"/>
      <c r="AE73" s="858"/>
      <c r="AF73" s="858"/>
      <c r="AG73" s="858"/>
      <c r="AH73" s="858"/>
      <c r="AI73" s="858"/>
      <c r="AJ73" s="858"/>
      <c r="AK73" s="858"/>
      <c r="AL73" s="858"/>
      <c r="AM73" s="858"/>
      <c r="AN73" s="858"/>
      <c r="AO73" s="858"/>
      <c r="AP73" s="858"/>
      <c r="AQ73" s="858"/>
      <c r="AR73" s="858"/>
      <c r="AS73" s="858"/>
      <c r="AT73" s="858"/>
      <c r="AU73" s="858"/>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15">
      <c r="A74" s="241">
        <v>7</v>
      </c>
      <c r="B74" s="901"/>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15">
      <c r="A75" s="241">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15">
      <c r="A76" s="241">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15">
      <c r="A77" s="241">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15">
      <c r="A78" s="241">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15">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15">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15">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15">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15">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15">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15">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15">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15">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
      <c r="A88" s="243" t="s">
        <v>393</v>
      </c>
      <c r="B88" s="817" t="s">
        <v>427</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c r="AG88" s="872"/>
      <c r="AH88" s="872"/>
      <c r="AI88" s="872"/>
      <c r="AJ88" s="872"/>
      <c r="AK88" s="869"/>
      <c r="AL88" s="869"/>
      <c r="AM88" s="869"/>
      <c r="AN88" s="869"/>
      <c r="AO88" s="869"/>
      <c r="AP88" s="872"/>
      <c r="AQ88" s="872"/>
      <c r="AR88" s="872"/>
      <c r="AS88" s="872"/>
      <c r="AT88" s="872"/>
      <c r="AU88" s="872"/>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393</v>
      </c>
      <c r="BR102" s="817" t="s">
        <v>428</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429</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430</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5" t="s">
        <v>433</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434</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15">
      <c r="A109" s="940" t="s">
        <v>435</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436</v>
      </c>
      <c r="AB109" s="921"/>
      <c r="AC109" s="921"/>
      <c r="AD109" s="921"/>
      <c r="AE109" s="922"/>
      <c r="AF109" s="920" t="s">
        <v>437</v>
      </c>
      <c r="AG109" s="921"/>
      <c r="AH109" s="921"/>
      <c r="AI109" s="921"/>
      <c r="AJ109" s="922"/>
      <c r="AK109" s="920" t="s">
        <v>307</v>
      </c>
      <c r="AL109" s="921"/>
      <c r="AM109" s="921"/>
      <c r="AN109" s="921"/>
      <c r="AO109" s="922"/>
      <c r="AP109" s="920" t="s">
        <v>438</v>
      </c>
      <c r="AQ109" s="921"/>
      <c r="AR109" s="921"/>
      <c r="AS109" s="921"/>
      <c r="AT109" s="923"/>
      <c r="AU109" s="940" t="s">
        <v>435</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436</v>
      </c>
      <c r="BR109" s="921"/>
      <c r="BS109" s="921"/>
      <c r="BT109" s="921"/>
      <c r="BU109" s="922"/>
      <c r="BV109" s="920" t="s">
        <v>437</v>
      </c>
      <c r="BW109" s="921"/>
      <c r="BX109" s="921"/>
      <c r="BY109" s="921"/>
      <c r="BZ109" s="922"/>
      <c r="CA109" s="920" t="s">
        <v>307</v>
      </c>
      <c r="CB109" s="921"/>
      <c r="CC109" s="921"/>
      <c r="CD109" s="921"/>
      <c r="CE109" s="922"/>
      <c r="CF109" s="941" t="s">
        <v>438</v>
      </c>
      <c r="CG109" s="941"/>
      <c r="CH109" s="941"/>
      <c r="CI109" s="941"/>
      <c r="CJ109" s="941"/>
      <c r="CK109" s="920" t="s">
        <v>439</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436</v>
      </c>
      <c r="DH109" s="921"/>
      <c r="DI109" s="921"/>
      <c r="DJ109" s="921"/>
      <c r="DK109" s="922"/>
      <c r="DL109" s="920" t="s">
        <v>437</v>
      </c>
      <c r="DM109" s="921"/>
      <c r="DN109" s="921"/>
      <c r="DO109" s="921"/>
      <c r="DP109" s="922"/>
      <c r="DQ109" s="920" t="s">
        <v>307</v>
      </c>
      <c r="DR109" s="921"/>
      <c r="DS109" s="921"/>
      <c r="DT109" s="921"/>
      <c r="DU109" s="922"/>
      <c r="DV109" s="920" t="s">
        <v>438</v>
      </c>
      <c r="DW109" s="921"/>
      <c r="DX109" s="921"/>
      <c r="DY109" s="921"/>
      <c r="DZ109" s="923"/>
    </row>
    <row r="110" spans="1:131" s="233" customFormat="1" ht="26.25" customHeight="1" x14ac:dyDescent="0.15">
      <c r="A110" s="924" t="s">
        <v>440</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210224</v>
      </c>
      <c r="AB110" s="928"/>
      <c r="AC110" s="928"/>
      <c r="AD110" s="928"/>
      <c r="AE110" s="929"/>
      <c r="AF110" s="930">
        <v>200411</v>
      </c>
      <c r="AG110" s="928"/>
      <c r="AH110" s="928"/>
      <c r="AI110" s="928"/>
      <c r="AJ110" s="929"/>
      <c r="AK110" s="930">
        <v>268334</v>
      </c>
      <c r="AL110" s="928"/>
      <c r="AM110" s="928"/>
      <c r="AN110" s="928"/>
      <c r="AO110" s="929"/>
      <c r="AP110" s="931">
        <v>25.2</v>
      </c>
      <c r="AQ110" s="932"/>
      <c r="AR110" s="932"/>
      <c r="AS110" s="932"/>
      <c r="AT110" s="933"/>
      <c r="AU110" s="934" t="s">
        <v>73</v>
      </c>
      <c r="AV110" s="935"/>
      <c r="AW110" s="935"/>
      <c r="AX110" s="935"/>
      <c r="AY110" s="935"/>
      <c r="AZ110" s="957" t="s">
        <v>441</v>
      </c>
      <c r="BA110" s="925"/>
      <c r="BB110" s="925"/>
      <c r="BC110" s="925"/>
      <c r="BD110" s="925"/>
      <c r="BE110" s="925"/>
      <c r="BF110" s="925"/>
      <c r="BG110" s="925"/>
      <c r="BH110" s="925"/>
      <c r="BI110" s="925"/>
      <c r="BJ110" s="925"/>
      <c r="BK110" s="925"/>
      <c r="BL110" s="925"/>
      <c r="BM110" s="925"/>
      <c r="BN110" s="925"/>
      <c r="BO110" s="925"/>
      <c r="BP110" s="926"/>
      <c r="BQ110" s="958">
        <v>3084786</v>
      </c>
      <c r="BR110" s="959"/>
      <c r="BS110" s="959"/>
      <c r="BT110" s="959"/>
      <c r="BU110" s="959"/>
      <c r="BV110" s="959">
        <v>3403815</v>
      </c>
      <c r="BW110" s="959"/>
      <c r="BX110" s="959"/>
      <c r="BY110" s="959"/>
      <c r="BZ110" s="959"/>
      <c r="CA110" s="959">
        <v>3462825</v>
      </c>
      <c r="CB110" s="959"/>
      <c r="CC110" s="959"/>
      <c r="CD110" s="959"/>
      <c r="CE110" s="959"/>
      <c r="CF110" s="972">
        <v>325.2</v>
      </c>
      <c r="CG110" s="973"/>
      <c r="CH110" s="973"/>
      <c r="CI110" s="973"/>
      <c r="CJ110" s="973"/>
      <c r="CK110" s="974" t="s">
        <v>442</v>
      </c>
      <c r="CL110" s="975"/>
      <c r="CM110" s="957" t="s">
        <v>443</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444</v>
      </c>
      <c r="DH110" s="959"/>
      <c r="DI110" s="959"/>
      <c r="DJ110" s="959"/>
      <c r="DK110" s="959"/>
      <c r="DL110" s="959" t="s">
        <v>445</v>
      </c>
      <c r="DM110" s="959"/>
      <c r="DN110" s="959"/>
      <c r="DO110" s="959"/>
      <c r="DP110" s="959"/>
      <c r="DQ110" s="959" t="s">
        <v>444</v>
      </c>
      <c r="DR110" s="959"/>
      <c r="DS110" s="959"/>
      <c r="DT110" s="959"/>
      <c r="DU110" s="959"/>
      <c r="DV110" s="960" t="s">
        <v>446</v>
      </c>
      <c r="DW110" s="960"/>
      <c r="DX110" s="960"/>
      <c r="DY110" s="960"/>
      <c r="DZ110" s="961"/>
    </row>
    <row r="111" spans="1:131" s="233" customFormat="1" ht="26.25" customHeight="1" x14ac:dyDescent="0.15">
      <c r="A111" s="962" t="s">
        <v>447</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444</v>
      </c>
      <c r="AB111" s="966"/>
      <c r="AC111" s="966"/>
      <c r="AD111" s="966"/>
      <c r="AE111" s="967"/>
      <c r="AF111" s="968" t="s">
        <v>444</v>
      </c>
      <c r="AG111" s="966"/>
      <c r="AH111" s="966"/>
      <c r="AI111" s="966"/>
      <c r="AJ111" s="967"/>
      <c r="AK111" s="968" t="s">
        <v>445</v>
      </c>
      <c r="AL111" s="966"/>
      <c r="AM111" s="966"/>
      <c r="AN111" s="966"/>
      <c r="AO111" s="967"/>
      <c r="AP111" s="969" t="s">
        <v>444</v>
      </c>
      <c r="AQ111" s="970"/>
      <c r="AR111" s="970"/>
      <c r="AS111" s="970"/>
      <c r="AT111" s="971"/>
      <c r="AU111" s="936"/>
      <c r="AV111" s="937"/>
      <c r="AW111" s="937"/>
      <c r="AX111" s="937"/>
      <c r="AY111" s="937"/>
      <c r="AZ111" s="950" t="s">
        <v>448</v>
      </c>
      <c r="BA111" s="951"/>
      <c r="BB111" s="951"/>
      <c r="BC111" s="951"/>
      <c r="BD111" s="951"/>
      <c r="BE111" s="951"/>
      <c r="BF111" s="951"/>
      <c r="BG111" s="951"/>
      <c r="BH111" s="951"/>
      <c r="BI111" s="951"/>
      <c r="BJ111" s="951"/>
      <c r="BK111" s="951"/>
      <c r="BL111" s="951"/>
      <c r="BM111" s="951"/>
      <c r="BN111" s="951"/>
      <c r="BO111" s="951"/>
      <c r="BP111" s="952"/>
      <c r="BQ111" s="953" t="s">
        <v>444</v>
      </c>
      <c r="BR111" s="954"/>
      <c r="BS111" s="954"/>
      <c r="BT111" s="954"/>
      <c r="BU111" s="954"/>
      <c r="BV111" s="954" t="s">
        <v>449</v>
      </c>
      <c r="BW111" s="954"/>
      <c r="BX111" s="954"/>
      <c r="BY111" s="954"/>
      <c r="BZ111" s="954"/>
      <c r="CA111" s="954" t="s">
        <v>450</v>
      </c>
      <c r="CB111" s="954"/>
      <c r="CC111" s="954"/>
      <c r="CD111" s="954"/>
      <c r="CE111" s="954"/>
      <c r="CF111" s="948" t="s">
        <v>451</v>
      </c>
      <c r="CG111" s="949"/>
      <c r="CH111" s="949"/>
      <c r="CI111" s="949"/>
      <c r="CJ111" s="949"/>
      <c r="CK111" s="976"/>
      <c r="CL111" s="977"/>
      <c r="CM111" s="950" t="s">
        <v>452</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446</v>
      </c>
      <c r="DH111" s="954"/>
      <c r="DI111" s="954"/>
      <c r="DJ111" s="954"/>
      <c r="DK111" s="954"/>
      <c r="DL111" s="954" t="s">
        <v>449</v>
      </c>
      <c r="DM111" s="954"/>
      <c r="DN111" s="954"/>
      <c r="DO111" s="954"/>
      <c r="DP111" s="954"/>
      <c r="DQ111" s="954" t="s">
        <v>450</v>
      </c>
      <c r="DR111" s="954"/>
      <c r="DS111" s="954"/>
      <c r="DT111" s="954"/>
      <c r="DU111" s="954"/>
      <c r="DV111" s="955" t="s">
        <v>444</v>
      </c>
      <c r="DW111" s="955"/>
      <c r="DX111" s="955"/>
      <c r="DY111" s="955"/>
      <c r="DZ111" s="956"/>
    </row>
    <row r="112" spans="1:131" s="233" customFormat="1" ht="26.25" customHeight="1" x14ac:dyDescent="0.15">
      <c r="A112" s="980" t="s">
        <v>453</v>
      </c>
      <c r="B112" s="981"/>
      <c r="C112" s="951" t="s">
        <v>454</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455</v>
      </c>
      <c r="AB112" s="987"/>
      <c r="AC112" s="987"/>
      <c r="AD112" s="987"/>
      <c r="AE112" s="988"/>
      <c r="AF112" s="989" t="s">
        <v>451</v>
      </c>
      <c r="AG112" s="987"/>
      <c r="AH112" s="987"/>
      <c r="AI112" s="987"/>
      <c r="AJ112" s="988"/>
      <c r="AK112" s="989" t="s">
        <v>456</v>
      </c>
      <c r="AL112" s="987"/>
      <c r="AM112" s="987"/>
      <c r="AN112" s="987"/>
      <c r="AO112" s="988"/>
      <c r="AP112" s="990" t="s">
        <v>445</v>
      </c>
      <c r="AQ112" s="991"/>
      <c r="AR112" s="991"/>
      <c r="AS112" s="991"/>
      <c r="AT112" s="992"/>
      <c r="AU112" s="936"/>
      <c r="AV112" s="937"/>
      <c r="AW112" s="937"/>
      <c r="AX112" s="937"/>
      <c r="AY112" s="937"/>
      <c r="AZ112" s="950" t="s">
        <v>457</v>
      </c>
      <c r="BA112" s="951"/>
      <c r="BB112" s="951"/>
      <c r="BC112" s="951"/>
      <c r="BD112" s="951"/>
      <c r="BE112" s="951"/>
      <c r="BF112" s="951"/>
      <c r="BG112" s="951"/>
      <c r="BH112" s="951"/>
      <c r="BI112" s="951"/>
      <c r="BJ112" s="951"/>
      <c r="BK112" s="951"/>
      <c r="BL112" s="951"/>
      <c r="BM112" s="951"/>
      <c r="BN112" s="951"/>
      <c r="BO112" s="951"/>
      <c r="BP112" s="952"/>
      <c r="BQ112" s="953">
        <v>384243</v>
      </c>
      <c r="BR112" s="954"/>
      <c r="BS112" s="954"/>
      <c r="BT112" s="954"/>
      <c r="BU112" s="954"/>
      <c r="BV112" s="954">
        <v>538838</v>
      </c>
      <c r="BW112" s="954"/>
      <c r="BX112" s="954"/>
      <c r="BY112" s="954"/>
      <c r="BZ112" s="954"/>
      <c r="CA112" s="954">
        <v>532437</v>
      </c>
      <c r="CB112" s="954"/>
      <c r="CC112" s="954"/>
      <c r="CD112" s="954"/>
      <c r="CE112" s="954"/>
      <c r="CF112" s="948">
        <v>50</v>
      </c>
      <c r="CG112" s="949"/>
      <c r="CH112" s="949"/>
      <c r="CI112" s="949"/>
      <c r="CJ112" s="949"/>
      <c r="CK112" s="976"/>
      <c r="CL112" s="977"/>
      <c r="CM112" s="950" t="s">
        <v>458</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459</v>
      </c>
      <c r="DH112" s="954"/>
      <c r="DI112" s="954"/>
      <c r="DJ112" s="954"/>
      <c r="DK112" s="954"/>
      <c r="DL112" s="954" t="s">
        <v>444</v>
      </c>
      <c r="DM112" s="954"/>
      <c r="DN112" s="954"/>
      <c r="DO112" s="954"/>
      <c r="DP112" s="954"/>
      <c r="DQ112" s="954" t="s">
        <v>444</v>
      </c>
      <c r="DR112" s="954"/>
      <c r="DS112" s="954"/>
      <c r="DT112" s="954"/>
      <c r="DU112" s="954"/>
      <c r="DV112" s="955" t="s">
        <v>445</v>
      </c>
      <c r="DW112" s="955"/>
      <c r="DX112" s="955"/>
      <c r="DY112" s="955"/>
      <c r="DZ112" s="956"/>
    </row>
    <row r="113" spans="1:130" s="233" customFormat="1" ht="26.25" customHeight="1" x14ac:dyDescent="0.15">
      <c r="A113" s="982"/>
      <c r="B113" s="983"/>
      <c r="C113" s="951" t="s">
        <v>460</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43520</v>
      </c>
      <c r="AB113" s="966"/>
      <c r="AC113" s="966"/>
      <c r="AD113" s="966"/>
      <c r="AE113" s="967"/>
      <c r="AF113" s="968">
        <v>47814</v>
      </c>
      <c r="AG113" s="966"/>
      <c r="AH113" s="966"/>
      <c r="AI113" s="966"/>
      <c r="AJ113" s="967"/>
      <c r="AK113" s="968">
        <v>46200</v>
      </c>
      <c r="AL113" s="966"/>
      <c r="AM113" s="966"/>
      <c r="AN113" s="966"/>
      <c r="AO113" s="967"/>
      <c r="AP113" s="969">
        <v>4.3</v>
      </c>
      <c r="AQ113" s="970"/>
      <c r="AR113" s="970"/>
      <c r="AS113" s="970"/>
      <c r="AT113" s="971"/>
      <c r="AU113" s="936"/>
      <c r="AV113" s="937"/>
      <c r="AW113" s="937"/>
      <c r="AX113" s="937"/>
      <c r="AY113" s="937"/>
      <c r="AZ113" s="950" t="s">
        <v>461</v>
      </c>
      <c r="BA113" s="951"/>
      <c r="BB113" s="951"/>
      <c r="BC113" s="951"/>
      <c r="BD113" s="951"/>
      <c r="BE113" s="951"/>
      <c r="BF113" s="951"/>
      <c r="BG113" s="951"/>
      <c r="BH113" s="951"/>
      <c r="BI113" s="951"/>
      <c r="BJ113" s="951"/>
      <c r="BK113" s="951"/>
      <c r="BL113" s="951"/>
      <c r="BM113" s="951"/>
      <c r="BN113" s="951"/>
      <c r="BO113" s="951"/>
      <c r="BP113" s="952"/>
      <c r="BQ113" s="953">
        <v>3496</v>
      </c>
      <c r="BR113" s="954"/>
      <c r="BS113" s="954"/>
      <c r="BT113" s="954"/>
      <c r="BU113" s="954"/>
      <c r="BV113" s="954">
        <v>2842</v>
      </c>
      <c r="BW113" s="954"/>
      <c r="BX113" s="954"/>
      <c r="BY113" s="954"/>
      <c r="BZ113" s="954"/>
      <c r="CA113" s="954">
        <v>2179</v>
      </c>
      <c r="CB113" s="954"/>
      <c r="CC113" s="954"/>
      <c r="CD113" s="954"/>
      <c r="CE113" s="954"/>
      <c r="CF113" s="948">
        <v>0.2</v>
      </c>
      <c r="CG113" s="949"/>
      <c r="CH113" s="949"/>
      <c r="CI113" s="949"/>
      <c r="CJ113" s="949"/>
      <c r="CK113" s="976"/>
      <c r="CL113" s="977"/>
      <c r="CM113" s="950" t="s">
        <v>462</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444</v>
      </c>
      <c r="DH113" s="987"/>
      <c r="DI113" s="987"/>
      <c r="DJ113" s="987"/>
      <c r="DK113" s="988"/>
      <c r="DL113" s="989" t="s">
        <v>444</v>
      </c>
      <c r="DM113" s="987"/>
      <c r="DN113" s="987"/>
      <c r="DO113" s="987"/>
      <c r="DP113" s="988"/>
      <c r="DQ113" s="989" t="s">
        <v>451</v>
      </c>
      <c r="DR113" s="987"/>
      <c r="DS113" s="987"/>
      <c r="DT113" s="987"/>
      <c r="DU113" s="988"/>
      <c r="DV113" s="990" t="s">
        <v>444</v>
      </c>
      <c r="DW113" s="991"/>
      <c r="DX113" s="991"/>
      <c r="DY113" s="991"/>
      <c r="DZ113" s="992"/>
    </row>
    <row r="114" spans="1:130" s="233" customFormat="1" ht="26.25" customHeight="1" x14ac:dyDescent="0.15">
      <c r="A114" s="982"/>
      <c r="B114" s="983"/>
      <c r="C114" s="951" t="s">
        <v>463</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590</v>
      </c>
      <c r="AB114" s="987"/>
      <c r="AC114" s="987"/>
      <c r="AD114" s="987"/>
      <c r="AE114" s="988"/>
      <c r="AF114" s="989">
        <v>477</v>
      </c>
      <c r="AG114" s="987"/>
      <c r="AH114" s="987"/>
      <c r="AI114" s="987"/>
      <c r="AJ114" s="988"/>
      <c r="AK114" s="989">
        <v>440</v>
      </c>
      <c r="AL114" s="987"/>
      <c r="AM114" s="987"/>
      <c r="AN114" s="987"/>
      <c r="AO114" s="988"/>
      <c r="AP114" s="990">
        <v>0</v>
      </c>
      <c r="AQ114" s="991"/>
      <c r="AR114" s="991"/>
      <c r="AS114" s="991"/>
      <c r="AT114" s="992"/>
      <c r="AU114" s="936"/>
      <c r="AV114" s="937"/>
      <c r="AW114" s="937"/>
      <c r="AX114" s="937"/>
      <c r="AY114" s="937"/>
      <c r="AZ114" s="950" t="s">
        <v>464</v>
      </c>
      <c r="BA114" s="951"/>
      <c r="BB114" s="951"/>
      <c r="BC114" s="951"/>
      <c r="BD114" s="951"/>
      <c r="BE114" s="951"/>
      <c r="BF114" s="951"/>
      <c r="BG114" s="951"/>
      <c r="BH114" s="951"/>
      <c r="BI114" s="951"/>
      <c r="BJ114" s="951"/>
      <c r="BK114" s="951"/>
      <c r="BL114" s="951"/>
      <c r="BM114" s="951"/>
      <c r="BN114" s="951"/>
      <c r="BO114" s="951"/>
      <c r="BP114" s="952"/>
      <c r="BQ114" s="953">
        <v>39660</v>
      </c>
      <c r="BR114" s="954"/>
      <c r="BS114" s="954"/>
      <c r="BT114" s="954"/>
      <c r="BU114" s="954"/>
      <c r="BV114" s="954">
        <v>25688</v>
      </c>
      <c r="BW114" s="954"/>
      <c r="BX114" s="954"/>
      <c r="BY114" s="954"/>
      <c r="BZ114" s="954"/>
      <c r="CA114" s="954">
        <v>4074</v>
      </c>
      <c r="CB114" s="954"/>
      <c r="CC114" s="954"/>
      <c r="CD114" s="954"/>
      <c r="CE114" s="954"/>
      <c r="CF114" s="948">
        <v>0.4</v>
      </c>
      <c r="CG114" s="949"/>
      <c r="CH114" s="949"/>
      <c r="CI114" s="949"/>
      <c r="CJ114" s="949"/>
      <c r="CK114" s="976"/>
      <c r="CL114" s="977"/>
      <c r="CM114" s="950" t="s">
        <v>465</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444</v>
      </c>
      <c r="DH114" s="987"/>
      <c r="DI114" s="987"/>
      <c r="DJ114" s="987"/>
      <c r="DK114" s="988"/>
      <c r="DL114" s="989" t="s">
        <v>466</v>
      </c>
      <c r="DM114" s="987"/>
      <c r="DN114" s="987"/>
      <c r="DO114" s="987"/>
      <c r="DP114" s="988"/>
      <c r="DQ114" s="989" t="s">
        <v>445</v>
      </c>
      <c r="DR114" s="987"/>
      <c r="DS114" s="987"/>
      <c r="DT114" s="987"/>
      <c r="DU114" s="988"/>
      <c r="DV114" s="990" t="s">
        <v>451</v>
      </c>
      <c r="DW114" s="991"/>
      <c r="DX114" s="991"/>
      <c r="DY114" s="991"/>
      <c r="DZ114" s="992"/>
    </row>
    <row r="115" spans="1:130" s="233" customFormat="1" ht="26.25" customHeight="1" x14ac:dyDescent="0.15">
      <c r="A115" s="982"/>
      <c r="B115" s="983"/>
      <c r="C115" s="951" t="s">
        <v>467</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t="s">
        <v>445</v>
      </c>
      <c r="AB115" s="966"/>
      <c r="AC115" s="966"/>
      <c r="AD115" s="966"/>
      <c r="AE115" s="967"/>
      <c r="AF115" s="968" t="s">
        <v>444</v>
      </c>
      <c r="AG115" s="966"/>
      <c r="AH115" s="966"/>
      <c r="AI115" s="966"/>
      <c r="AJ115" s="967"/>
      <c r="AK115" s="968" t="s">
        <v>459</v>
      </c>
      <c r="AL115" s="966"/>
      <c r="AM115" s="966"/>
      <c r="AN115" s="966"/>
      <c r="AO115" s="967"/>
      <c r="AP115" s="969" t="s">
        <v>444</v>
      </c>
      <c r="AQ115" s="970"/>
      <c r="AR115" s="970"/>
      <c r="AS115" s="970"/>
      <c r="AT115" s="971"/>
      <c r="AU115" s="936"/>
      <c r="AV115" s="937"/>
      <c r="AW115" s="937"/>
      <c r="AX115" s="937"/>
      <c r="AY115" s="937"/>
      <c r="AZ115" s="950" t="s">
        <v>468</v>
      </c>
      <c r="BA115" s="951"/>
      <c r="BB115" s="951"/>
      <c r="BC115" s="951"/>
      <c r="BD115" s="951"/>
      <c r="BE115" s="951"/>
      <c r="BF115" s="951"/>
      <c r="BG115" s="951"/>
      <c r="BH115" s="951"/>
      <c r="BI115" s="951"/>
      <c r="BJ115" s="951"/>
      <c r="BK115" s="951"/>
      <c r="BL115" s="951"/>
      <c r="BM115" s="951"/>
      <c r="BN115" s="951"/>
      <c r="BO115" s="951"/>
      <c r="BP115" s="952"/>
      <c r="BQ115" s="953" t="s">
        <v>455</v>
      </c>
      <c r="BR115" s="954"/>
      <c r="BS115" s="954"/>
      <c r="BT115" s="954"/>
      <c r="BU115" s="954"/>
      <c r="BV115" s="954" t="s">
        <v>444</v>
      </c>
      <c r="BW115" s="954"/>
      <c r="BX115" s="954"/>
      <c r="BY115" s="954"/>
      <c r="BZ115" s="954"/>
      <c r="CA115" s="954" t="s">
        <v>456</v>
      </c>
      <c r="CB115" s="954"/>
      <c r="CC115" s="954"/>
      <c r="CD115" s="954"/>
      <c r="CE115" s="954"/>
      <c r="CF115" s="948" t="s">
        <v>444</v>
      </c>
      <c r="CG115" s="949"/>
      <c r="CH115" s="949"/>
      <c r="CI115" s="949"/>
      <c r="CJ115" s="949"/>
      <c r="CK115" s="976"/>
      <c r="CL115" s="977"/>
      <c r="CM115" s="950" t="s">
        <v>469</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466</v>
      </c>
      <c r="DH115" s="987"/>
      <c r="DI115" s="987"/>
      <c r="DJ115" s="987"/>
      <c r="DK115" s="988"/>
      <c r="DL115" s="989" t="s">
        <v>444</v>
      </c>
      <c r="DM115" s="987"/>
      <c r="DN115" s="987"/>
      <c r="DO115" s="987"/>
      <c r="DP115" s="988"/>
      <c r="DQ115" s="989" t="s">
        <v>451</v>
      </c>
      <c r="DR115" s="987"/>
      <c r="DS115" s="987"/>
      <c r="DT115" s="987"/>
      <c r="DU115" s="988"/>
      <c r="DV115" s="990" t="s">
        <v>444</v>
      </c>
      <c r="DW115" s="991"/>
      <c r="DX115" s="991"/>
      <c r="DY115" s="991"/>
      <c r="DZ115" s="992"/>
    </row>
    <row r="116" spans="1:130" s="233" customFormat="1" ht="26.25" customHeight="1" x14ac:dyDescent="0.15">
      <c r="A116" s="984"/>
      <c r="B116" s="985"/>
      <c r="C116" s="993" t="s">
        <v>470</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v>1817</v>
      </c>
      <c r="AB116" s="987"/>
      <c r="AC116" s="987"/>
      <c r="AD116" s="987"/>
      <c r="AE116" s="988"/>
      <c r="AF116" s="989">
        <v>968</v>
      </c>
      <c r="AG116" s="987"/>
      <c r="AH116" s="987"/>
      <c r="AI116" s="987"/>
      <c r="AJ116" s="988"/>
      <c r="AK116" s="989">
        <v>1233</v>
      </c>
      <c r="AL116" s="987"/>
      <c r="AM116" s="987"/>
      <c r="AN116" s="987"/>
      <c r="AO116" s="988"/>
      <c r="AP116" s="990">
        <v>0.1</v>
      </c>
      <c r="AQ116" s="991"/>
      <c r="AR116" s="991"/>
      <c r="AS116" s="991"/>
      <c r="AT116" s="992"/>
      <c r="AU116" s="936"/>
      <c r="AV116" s="937"/>
      <c r="AW116" s="937"/>
      <c r="AX116" s="937"/>
      <c r="AY116" s="937"/>
      <c r="AZ116" s="995" t="s">
        <v>471</v>
      </c>
      <c r="BA116" s="996"/>
      <c r="BB116" s="996"/>
      <c r="BC116" s="996"/>
      <c r="BD116" s="996"/>
      <c r="BE116" s="996"/>
      <c r="BF116" s="996"/>
      <c r="BG116" s="996"/>
      <c r="BH116" s="996"/>
      <c r="BI116" s="996"/>
      <c r="BJ116" s="996"/>
      <c r="BK116" s="996"/>
      <c r="BL116" s="996"/>
      <c r="BM116" s="996"/>
      <c r="BN116" s="996"/>
      <c r="BO116" s="996"/>
      <c r="BP116" s="997"/>
      <c r="BQ116" s="953" t="s">
        <v>449</v>
      </c>
      <c r="BR116" s="954"/>
      <c r="BS116" s="954"/>
      <c r="BT116" s="954"/>
      <c r="BU116" s="954"/>
      <c r="BV116" s="954" t="s">
        <v>451</v>
      </c>
      <c r="BW116" s="954"/>
      <c r="BX116" s="954"/>
      <c r="BY116" s="954"/>
      <c r="BZ116" s="954"/>
      <c r="CA116" s="954" t="s">
        <v>445</v>
      </c>
      <c r="CB116" s="954"/>
      <c r="CC116" s="954"/>
      <c r="CD116" s="954"/>
      <c r="CE116" s="954"/>
      <c r="CF116" s="948" t="s">
        <v>455</v>
      </c>
      <c r="CG116" s="949"/>
      <c r="CH116" s="949"/>
      <c r="CI116" s="949"/>
      <c r="CJ116" s="949"/>
      <c r="CK116" s="976"/>
      <c r="CL116" s="977"/>
      <c r="CM116" s="950" t="s">
        <v>472</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444</v>
      </c>
      <c r="DH116" s="987"/>
      <c r="DI116" s="987"/>
      <c r="DJ116" s="987"/>
      <c r="DK116" s="988"/>
      <c r="DL116" s="989" t="s">
        <v>455</v>
      </c>
      <c r="DM116" s="987"/>
      <c r="DN116" s="987"/>
      <c r="DO116" s="987"/>
      <c r="DP116" s="988"/>
      <c r="DQ116" s="989" t="s">
        <v>455</v>
      </c>
      <c r="DR116" s="987"/>
      <c r="DS116" s="987"/>
      <c r="DT116" s="987"/>
      <c r="DU116" s="988"/>
      <c r="DV116" s="990" t="s">
        <v>456</v>
      </c>
      <c r="DW116" s="991"/>
      <c r="DX116" s="991"/>
      <c r="DY116" s="991"/>
      <c r="DZ116" s="992"/>
    </row>
    <row r="117" spans="1:130" s="233" customFormat="1" ht="26.25" customHeight="1" x14ac:dyDescent="0.15">
      <c r="A117" s="940" t="s">
        <v>190</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473</v>
      </c>
      <c r="Z117" s="922"/>
      <c r="AA117" s="1006">
        <v>256151</v>
      </c>
      <c r="AB117" s="1007"/>
      <c r="AC117" s="1007"/>
      <c r="AD117" s="1007"/>
      <c r="AE117" s="1008"/>
      <c r="AF117" s="1009">
        <v>249670</v>
      </c>
      <c r="AG117" s="1007"/>
      <c r="AH117" s="1007"/>
      <c r="AI117" s="1007"/>
      <c r="AJ117" s="1008"/>
      <c r="AK117" s="1009">
        <v>316207</v>
      </c>
      <c r="AL117" s="1007"/>
      <c r="AM117" s="1007"/>
      <c r="AN117" s="1007"/>
      <c r="AO117" s="1008"/>
      <c r="AP117" s="1010"/>
      <c r="AQ117" s="1011"/>
      <c r="AR117" s="1011"/>
      <c r="AS117" s="1011"/>
      <c r="AT117" s="1012"/>
      <c r="AU117" s="936"/>
      <c r="AV117" s="937"/>
      <c r="AW117" s="937"/>
      <c r="AX117" s="937"/>
      <c r="AY117" s="937"/>
      <c r="AZ117" s="1002" t="s">
        <v>474</v>
      </c>
      <c r="BA117" s="1003"/>
      <c r="BB117" s="1003"/>
      <c r="BC117" s="1003"/>
      <c r="BD117" s="1003"/>
      <c r="BE117" s="1003"/>
      <c r="BF117" s="1003"/>
      <c r="BG117" s="1003"/>
      <c r="BH117" s="1003"/>
      <c r="BI117" s="1003"/>
      <c r="BJ117" s="1003"/>
      <c r="BK117" s="1003"/>
      <c r="BL117" s="1003"/>
      <c r="BM117" s="1003"/>
      <c r="BN117" s="1003"/>
      <c r="BO117" s="1003"/>
      <c r="BP117" s="1004"/>
      <c r="BQ117" s="953" t="s">
        <v>475</v>
      </c>
      <c r="BR117" s="954"/>
      <c r="BS117" s="954"/>
      <c r="BT117" s="954"/>
      <c r="BU117" s="954"/>
      <c r="BV117" s="954" t="s">
        <v>466</v>
      </c>
      <c r="BW117" s="954"/>
      <c r="BX117" s="954"/>
      <c r="BY117" s="954"/>
      <c r="BZ117" s="954"/>
      <c r="CA117" s="954" t="s">
        <v>445</v>
      </c>
      <c r="CB117" s="954"/>
      <c r="CC117" s="954"/>
      <c r="CD117" s="954"/>
      <c r="CE117" s="954"/>
      <c r="CF117" s="948" t="s">
        <v>444</v>
      </c>
      <c r="CG117" s="949"/>
      <c r="CH117" s="949"/>
      <c r="CI117" s="949"/>
      <c r="CJ117" s="949"/>
      <c r="CK117" s="976"/>
      <c r="CL117" s="977"/>
      <c r="CM117" s="950" t="s">
        <v>476</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459</v>
      </c>
      <c r="DH117" s="987"/>
      <c r="DI117" s="987"/>
      <c r="DJ117" s="987"/>
      <c r="DK117" s="988"/>
      <c r="DL117" s="989" t="s">
        <v>466</v>
      </c>
      <c r="DM117" s="987"/>
      <c r="DN117" s="987"/>
      <c r="DO117" s="987"/>
      <c r="DP117" s="988"/>
      <c r="DQ117" s="989" t="s">
        <v>475</v>
      </c>
      <c r="DR117" s="987"/>
      <c r="DS117" s="987"/>
      <c r="DT117" s="987"/>
      <c r="DU117" s="988"/>
      <c r="DV117" s="990" t="s">
        <v>451</v>
      </c>
      <c r="DW117" s="991"/>
      <c r="DX117" s="991"/>
      <c r="DY117" s="991"/>
      <c r="DZ117" s="992"/>
    </row>
    <row r="118" spans="1:130" s="233" customFormat="1" ht="26.25" customHeight="1" x14ac:dyDescent="0.15">
      <c r="A118" s="940" t="s">
        <v>439</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436</v>
      </c>
      <c r="AB118" s="921"/>
      <c r="AC118" s="921"/>
      <c r="AD118" s="921"/>
      <c r="AE118" s="922"/>
      <c r="AF118" s="920" t="s">
        <v>437</v>
      </c>
      <c r="AG118" s="921"/>
      <c r="AH118" s="921"/>
      <c r="AI118" s="921"/>
      <c r="AJ118" s="922"/>
      <c r="AK118" s="920" t="s">
        <v>307</v>
      </c>
      <c r="AL118" s="921"/>
      <c r="AM118" s="921"/>
      <c r="AN118" s="921"/>
      <c r="AO118" s="922"/>
      <c r="AP118" s="998" t="s">
        <v>438</v>
      </c>
      <c r="AQ118" s="999"/>
      <c r="AR118" s="999"/>
      <c r="AS118" s="999"/>
      <c r="AT118" s="1000"/>
      <c r="AU118" s="936"/>
      <c r="AV118" s="937"/>
      <c r="AW118" s="937"/>
      <c r="AX118" s="937"/>
      <c r="AY118" s="937"/>
      <c r="AZ118" s="1001" t="s">
        <v>477</v>
      </c>
      <c r="BA118" s="993"/>
      <c r="BB118" s="993"/>
      <c r="BC118" s="993"/>
      <c r="BD118" s="993"/>
      <c r="BE118" s="993"/>
      <c r="BF118" s="993"/>
      <c r="BG118" s="993"/>
      <c r="BH118" s="993"/>
      <c r="BI118" s="993"/>
      <c r="BJ118" s="993"/>
      <c r="BK118" s="993"/>
      <c r="BL118" s="993"/>
      <c r="BM118" s="993"/>
      <c r="BN118" s="993"/>
      <c r="BO118" s="993"/>
      <c r="BP118" s="994"/>
      <c r="BQ118" s="1027" t="s">
        <v>451</v>
      </c>
      <c r="BR118" s="1028"/>
      <c r="BS118" s="1028"/>
      <c r="BT118" s="1028"/>
      <c r="BU118" s="1028"/>
      <c r="BV118" s="1028" t="s">
        <v>475</v>
      </c>
      <c r="BW118" s="1028"/>
      <c r="BX118" s="1028"/>
      <c r="BY118" s="1028"/>
      <c r="BZ118" s="1028"/>
      <c r="CA118" s="1028" t="s">
        <v>475</v>
      </c>
      <c r="CB118" s="1028"/>
      <c r="CC118" s="1028"/>
      <c r="CD118" s="1028"/>
      <c r="CE118" s="1028"/>
      <c r="CF118" s="948" t="s">
        <v>451</v>
      </c>
      <c r="CG118" s="949"/>
      <c r="CH118" s="949"/>
      <c r="CI118" s="949"/>
      <c r="CJ118" s="949"/>
      <c r="CK118" s="976"/>
      <c r="CL118" s="977"/>
      <c r="CM118" s="950" t="s">
        <v>478</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445</v>
      </c>
      <c r="DH118" s="987"/>
      <c r="DI118" s="987"/>
      <c r="DJ118" s="987"/>
      <c r="DK118" s="988"/>
      <c r="DL118" s="989" t="s">
        <v>475</v>
      </c>
      <c r="DM118" s="987"/>
      <c r="DN118" s="987"/>
      <c r="DO118" s="987"/>
      <c r="DP118" s="988"/>
      <c r="DQ118" s="989" t="s">
        <v>455</v>
      </c>
      <c r="DR118" s="987"/>
      <c r="DS118" s="987"/>
      <c r="DT118" s="987"/>
      <c r="DU118" s="988"/>
      <c r="DV118" s="990" t="s">
        <v>475</v>
      </c>
      <c r="DW118" s="991"/>
      <c r="DX118" s="991"/>
      <c r="DY118" s="991"/>
      <c r="DZ118" s="992"/>
    </row>
    <row r="119" spans="1:130" s="233" customFormat="1" ht="26.25" customHeight="1" x14ac:dyDescent="0.15">
      <c r="A119" s="1090" t="s">
        <v>442</v>
      </c>
      <c r="B119" s="975"/>
      <c r="C119" s="957" t="s">
        <v>443</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445</v>
      </c>
      <c r="AB119" s="928"/>
      <c r="AC119" s="928"/>
      <c r="AD119" s="928"/>
      <c r="AE119" s="929"/>
      <c r="AF119" s="930" t="s">
        <v>459</v>
      </c>
      <c r="AG119" s="928"/>
      <c r="AH119" s="928"/>
      <c r="AI119" s="928"/>
      <c r="AJ119" s="929"/>
      <c r="AK119" s="930" t="s">
        <v>444</v>
      </c>
      <c r="AL119" s="928"/>
      <c r="AM119" s="928"/>
      <c r="AN119" s="928"/>
      <c r="AO119" s="929"/>
      <c r="AP119" s="931" t="s">
        <v>459</v>
      </c>
      <c r="AQ119" s="932"/>
      <c r="AR119" s="932"/>
      <c r="AS119" s="932"/>
      <c r="AT119" s="933"/>
      <c r="AU119" s="938"/>
      <c r="AV119" s="939"/>
      <c r="AW119" s="939"/>
      <c r="AX119" s="939"/>
      <c r="AY119" s="939"/>
      <c r="AZ119" s="254" t="s">
        <v>190</v>
      </c>
      <c r="BA119" s="254"/>
      <c r="BB119" s="254"/>
      <c r="BC119" s="254"/>
      <c r="BD119" s="254"/>
      <c r="BE119" s="254"/>
      <c r="BF119" s="254"/>
      <c r="BG119" s="254"/>
      <c r="BH119" s="254"/>
      <c r="BI119" s="254"/>
      <c r="BJ119" s="254"/>
      <c r="BK119" s="254"/>
      <c r="BL119" s="254"/>
      <c r="BM119" s="254"/>
      <c r="BN119" s="254"/>
      <c r="BO119" s="1005" t="s">
        <v>479</v>
      </c>
      <c r="BP119" s="1033"/>
      <c r="BQ119" s="1027">
        <v>3512185</v>
      </c>
      <c r="BR119" s="1028"/>
      <c r="BS119" s="1028"/>
      <c r="BT119" s="1028"/>
      <c r="BU119" s="1028"/>
      <c r="BV119" s="1028">
        <v>3971183</v>
      </c>
      <c r="BW119" s="1028"/>
      <c r="BX119" s="1028"/>
      <c r="BY119" s="1028"/>
      <c r="BZ119" s="1028"/>
      <c r="CA119" s="1028">
        <v>4001515</v>
      </c>
      <c r="CB119" s="1028"/>
      <c r="CC119" s="1028"/>
      <c r="CD119" s="1028"/>
      <c r="CE119" s="1028"/>
      <c r="CF119" s="1029"/>
      <c r="CG119" s="1030"/>
      <c r="CH119" s="1030"/>
      <c r="CI119" s="1030"/>
      <c r="CJ119" s="1031"/>
      <c r="CK119" s="978"/>
      <c r="CL119" s="979"/>
      <c r="CM119" s="1001" t="s">
        <v>480</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459</v>
      </c>
      <c r="DH119" s="1014"/>
      <c r="DI119" s="1014"/>
      <c r="DJ119" s="1014"/>
      <c r="DK119" s="1015"/>
      <c r="DL119" s="1013" t="s">
        <v>481</v>
      </c>
      <c r="DM119" s="1014"/>
      <c r="DN119" s="1014"/>
      <c r="DO119" s="1014"/>
      <c r="DP119" s="1015"/>
      <c r="DQ119" s="1013" t="s">
        <v>449</v>
      </c>
      <c r="DR119" s="1014"/>
      <c r="DS119" s="1014"/>
      <c r="DT119" s="1014"/>
      <c r="DU119" s="1015"/>
      <c r="DV119" s="1016" t="s">
        <v>451</v>
      </c>
      <c r="DW119" s="1017"/>
      <c r="DX119" s="1017"/>
      <c r="DY119" s="1017"/>
      <c r="DZ119" s="1018"/>
    </row>
    <row r="120" spans="1:130" s="233" customFormat="1" ht="26.25" customHeight="1" x14ac:dyDescent="0.15">
      <c r="A120" s="1091"/>
      <c r="B120" s="977"/>
      <c r="C120" s="950" t="s">
        <v>452</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455</v>
      </c>
      <c r="AB120" s="987"/>
      <c r="AC120" s="987"/>
      <c r="AD120" s="987"/>
      <c r="AE120" s="988"/>
      <c r="AF120" s="989" t="s">
        <v>459</v>
      </c>
      <c r="AG120" s="987"/>
      <c r="AH120" s="987"/>
      <c r="AI120" s="987"/>
      <c r="AJ120" s="988"/>
      <c r="AK120" s="989" t="s">
        <v>445</v>
      </c>
      <c r="AL120" s="987"/>
      <c r="AM120" s="987"/>
      <c r="AN120" s="987"/>
      <c r="AO120" s="988"/>
      <c r="AP120" s="990" t="s">
        <v>459</v>
      </c>
      <c r="AQ120" s="991"/>
      <c r="AR120" s="991"/>
      <c r="AS120" s="991"/>
      <c r="AT120" s="992"/>
      <c r="AU120" s="1019" t="s">
        <v>482</v>
      </c>
      <c r="AV120" s="1020"/>
      <c r="AW120" s="1020"/>
      <c r="AX120" s="1020"/>
      <c r="AY120" s="1021"/>
      <c r="AZ120" s="957" t="s">
        <v>483</v>
      </c>
      <c r="BA120" s="925"/>
      <c r="BB120" s="925"/>
      <c r="BC120" s="925"/>
      <c r="BD120" s="925"/>
      <c r="BE120" s="925"/>
      <c r="BF120" s="925"/>
      <c r="BG120" s="925"/>
      <c r="BH120" s="925"/>
      <c r="BI120" s="925"/>
      <c r="BJ120" s="925"/>
      <c r="BK120" s="925"/>
      <c r="BL120" s="925"/>
      <c r="BM120" s="925"/>
      <c r="BN120" s="925"/>
      <c r="BO120" s="925"/>
      <c r="BP120" s="926"/>
      <c r="BQ120" s="958">
        <v>231310</v>
      </c>
      <c r="BR120" s="959"/>
      <c r="BS120" s="959"/>
      <c r="BT120" s="959"/>
      <c r="BU120" s="959"/>
      <c r="BV120" s="959">
        <v>242943</v>
      </c>
      <c r="BW120" s="959"/>
      <c r="BX120" s="959"/>
      <c r="BY120" s="959"/>
      <c r="BZ120" s="959"/>
      <c r="CA120" s="959">
        <v>259876</v>
      </c>
      <c r="CB120" s="959"/>
      <c r="CC120" s="959"/>
      <c r="CD120" s="959"/>
      <c r="CE120" s="959"/>
      <c r="CF120" s="972">
        <v>24.4</v>
      </c>
      <c r="CG120" s="973"/>
      <c r="CH120" s="973"/>
      <c r="CI120" s="973"/>
      <c r="CJ120" s="973"/>
      <c r="CK120" s="1034" t="s">
        <v>484</v>
      </c>
      <c r="CL120" s="1035"/>
      <c r="CM120" s="1035"/>
      <c r="CN120" s="1035"/>
      <c r="CO120" s="1036"/>
      <c r="CP120" s="1042" t="s">
        <v>485</v>
      </c>
      <c r="CQ120" s="1043"/>
      <c r="CR120" s="1043"/>
      <c r="CS120" s="1043"/>
      <c r="CT120" s="1043"/>
      <c r="CU120" s="1043"/>
      <c r="CV120" s="1043"/>
      <c r="CW120" s="1043"/>
      <c r="CX120" s="1043"/>
      <c r="CY120" s="1043"/>
      <c r="CZ120" s="1043"/>
      <c r="DA120" s="1043"/>
      <c r="DB120" s="1043"/>
      <c r="DC120" s="1043"/>
      <c r="DD120" s="1043"/>
      <c r="DE120" s="1043"/>
      <c r="DF120" s="1044"/>
      <c r="DG120" s="958">
        <v>210435</v>
      </c>
      <c r="DH120" s="959"/>
      <c r="DI120" s="959"/>
      <c r="DJ120" s="959"/>
      <c r="DK120" s="959"/>
      <c r="DL120" s="959">
        <v>300381</v>
      </c>
      <c r="DM120" s="959"/>
      <c r="DN120" s="959"/>
      <c r="DO120" s="959"/>
      <c r="DP120" s="959"/>
      <c r="DQ120" s="959">
        <v>301236</v>
      </c>
      <c r="DR120" s="959"/>
      <c r="DS120" s="959"/>
      <c r="DT120" s="959"/>
      <c r="DU120" s="959"/>
      <c r="DV120" s="960">
        <v>28.3</v>
      </c>
      <c r="DW120" s="960"/>
      <c r="DX120" s="960"/>
      <c r="DY120" s="960"/>
      <c r="DZ120" s="961"/>
    </row>
    <row r="121" spans="1:130" s="233" customFormat="1" ht="26.25" customHeight="1" x14ac:dyDescent="0.15">
      <c r="A121" s="1091"/>
      <c r="B121" s="977"/>
      <c r="C121" s="1002" t="s">
        <v>486</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444</v>
      </c>
      <c r="AB121" s="987"/>
      <c r="AC121" s="987"/>
      <c r="AD121" s="987"/>
      <c r="AE121" s="988"/>
      <c r="AF121" s="989" t="s">
        <v>451</v>
      </c>
      <c r="AG121" s="987"/>
      <c r="AH121" s="987"/>
      <c r="AI121" s="987"/>
      <c r="AJ121" s="988"/>
      <c r="AK121" s="989" t="s">
        <v>445</v>
      </c>
      <c r="AL121" s="987"/>
      <c r="AM121" s="987"/>
      <c r="AN121" s="987"/>
      <c r="AO121" s="988"/>
      <c r="AP121" s="990" t="s">
        <v>446</v>
      </c>
      <c r="AQ121" s="991"/>
      <c r="AR121" s="991"/>
      <c r="AS121" s="991"/>
      <c r="AT121" s="992"/>
      <c r="AU121" s="1022"/>
      <c r="AV121" s="1023"/>
      <c r="AW121" s="1023"/>
      <c r="AX121" s="1023"/>
      <c r="AY121" s="1024"/>
      <c r="AZ121" s="950" t="s">
        <v>487</v>
      </c>
      <c r="BA121" s="951"/>
      <c r="BB121" s="951"/>
      <c r="BC121" s="951"/>
      <c r="BD121" s="951"/>
      <c r="BE121" s="951"/>
      <c r="BF121" s="951"/>
      <c r="BG121" s="951"/>
      <c r="BH121" s="951"/>
      <c r="BI121" s="951"/>
      <c r="BJ121" s="951"/>
      <c r="BK121" s="951"/>
      <c r="BL121" s="951"/>
      <c r="BM121" s="951"/>
      <c r="BN121" s="951"/>
      <c r="BO121" s="951"/>
      <c r="BP121" s="952"/>
      <c r="BQ121" s="953">
        <v>140989</v>
      </c>
      <c r="BR121" s="954"/>
      <c r="BS121" s="954"/>
      <c r="BT121" s="954"/>
      <c r="BU121" s="954"/>
      <c r="BV121" s="954">
        <v>138198</v>
      </c>
      <c r="BW121" s="954"/>
      <c r="BX121" s="954"/>
      <c r="BY121" s="954"/>
      <c r="BZ121" s="954"/>
      <c r="CA121" s="954">
        <v>154373</v>
      </c>
      <c r="CB121" s="954"/>
      <c r="CC121" s="954"/>
      <c r="CD121" s="954"/>
      <c r="CE121" s="954"/>
      <c r="CF121" s="948">
        <v>14.5</v>
      </c>
      <c r="CG121" s="949"/>
      <c r="CH121" s="949"/>
      <c r="CI121" s="949"/>
      <c r="CJ121" s="949"/>
      <c r="CK121" s="1037"/>
      <c r="CL121" s="1038"/>
      <c r="CM121" s="1038"/>
      <c r="CN121" s="1038"/>
      <c r="CO121" s="1039"/>
      <c r="CP121" s="1047" t="s">
        <v>488</v>
      </c>
      <c r="CQ121" s="1048"/>
      <c r="CR121" s="1048"/>
      <c r="CS121" s="1048"/>
      <c r="CT121" s="1048"/>
      <c r="CU121" s="1048"/>
      <c r="CV121" s="1048"/>
      <c r="CW121" s="1048"/>
      <c r="CX121" s="1048"/>
      <c r="CY121" s="1048"/>
      <c r="CZ121" s="1048"/>
      <c r="DA121" s="1048"/>
      <c r="DB121" s="1048"/>
      <c r="DC121" s="1048"/>
      <c r="DD121" s="1048"/>
      <c r="DE121" s="1048"/>
      <c r="DF121" s="1049"/>
      <c r="DG121" s="953">
        <v>151017</v>
      </c>
      <c r="DH121" s="954"/>
      <c r="DI121" s="954"/>
      <c r="DJ121" s="954"/>
      <c r="DK121" s="954"/>
      <c r="DL121" s="954">
        <v>218919</v>
      </c>
      <c r="DM121" s="954"/>
      <c r="DN121" s="954"/>
      <c r="DO121" s="954"/>
      <c r="DP121" s="954"/>
      <c r="DQ121" s="954">
        <v>202924</v>
      </c>
      <c r="DR121" s="954"/>
      <c r="DS121" s="954"/>
      <c r="DT121" s="954"/>
      <c r="DU121" s="954"/>
      <c r="DV121" s="955">
        <v>19.100000000000001</v>
      </c>
      <c r="DW121" s="955"/>
      <c r="DX121" s="955"/>
      <c r="DY121" s="955"/>
      <c r="DZ121" s="956"/>
    </row>
    <row r="122" spans="1:130" s="233" customFormat="1" ht="26.25" customHeight="1" x14ac:dyDescent="0.15">
      <c r="A122" s="1091"/>
      <c r="B122" s="977"/>
      <c r="C122" s="950" t="s">
        <v>465</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481</v>
      </c>
      <c r="AB122" s="987"/>
      <c r="AC122" s="987"/>
      <c r="AD122" s="987"/>
      <c r="AE122" s="988"/>
      <c r="AF122" s="989" t="s">
        <v>445</v>
      </c>
      <c r="AG122" s="987"/>
      <c r="AH122" s="987"/>
      <c r="AI122" s="987"/>
      <c r="AJ122" s="988"/>
      <c r="AK122" s="989" t="s">
        <v>451</v>
      </c>
      <c r="AL122" s="987"/>
      <c r="AM122" s="987"/>
      <c r="AN122" s="987"/>
      <c r="AO122" s="988"/>
      <c r="AP122" s="990" t="s">
        <v>459</v>
      </c>
      <c r="AQ122" s="991"/>
      <c r="AR122" s="991"/>
      <c r="AS122" s="991"/>
      <c r="AT122" s="992"/>
      <c r="AU122" s="1022"/>
      <c r="AV122" s="1023"/>
      <c r="AW122" s="1023"/>
      <c r="AX122" s="1023"/>
      <c r="AY122" s="1024"/>
      <c r="AZ122" s="1001" t="s">
        <v>489</v>
      </c>
      <c r="BA122" s="993"/>
      <c r="BB122" s="993"/>
      <c r="BC122" s="993"/>
      <c r="BD122" s="993"/>
      <c r="BE122" s="993"/>
      <c r="BF122" s="993"/>
      <c r="BG122" s="993"/>
      <c r="BH122" s="993"/>
      <c r="BI122" s="993"/>
      <c r="BJ122" s="993"/>
      <c r="BK122" s="993"/>
      <c r="BL122" s="993"/>
      <c r="BM122" s="993"/>
      <c r="BN122" s="993"/>
      <c r="BO122" s="993"/>
      <c r="BP122" s="994"/>
      <c r="BQ122" s="1027">
        <v>2383733</v>
      </c>
      <c r="BR122" s="1028"/>
      <c r="BS122" s="1028"/>
      <c r="BT122" s="1028"/>
      <c r="BU122" s="1028"/>
      <c r="BV122" s="1028">
        <v>2560599</v>
      </c>
      <c r="BW122" s="1028"/>
      <c r="BX122" s="1028"/>
      <c r="BY122" s="1028"/>
      <c r="BZ122" s="1028"/>
      <c r="CA122" s="1028">
        <v>2597833</v>
      </c>
      <c r="CB122" s="1028"/>
      <c r="CC122" s="1028"/>
      <c r="CD122" s="1028"/>
      <c r="CE122" s="1028"/>
      <c r="CF122" s="1045">
        <v>244</v>
      </c>
      <c r="CG122" s="1046"/>
      <c r="CH122" s="1046"/>
      <c r="CI122" s="1046"/>
      <c r="CJ122" s="1046"/>
      <c r="CK122" s="1037"/>
      <c r="CL122" s="1038"/>
      <c r="CM122" s="1038"/>
      <c r="CN122" s="1038"/>
      <c r="CO122" s="1039"/>
      <c r="CP122" s="1047" t="s">
        <v>490</v>
      </c>
      <c r="CQ122" s="1048"/>
      <c r="CR122" s="1048"/>
      <c r="CS122" s="1048"/>
      <c r="CT122" s="1048"/>
      <c r="CU122" s="1048"/>
      <c r="CV122" s="1048"/>
      <c r="CW122" s="1048"/>
      <c r="CX122" s="1048"/>
      <c r="CY122" s="1048"/>
      <c r="CZ122" s="1048"/>
      <c r="DA122" s="1048"/>
      <c r="DB122" s="1048"/>
      <c r="DC122" s="1048"/>
      <c r="DD122" s="1048"/>
      <c r="DE122" s="1048"/>
      <c r="DF122" s="1049"/>
      <c r="DG122" s="953">
        <v>22791</v>
      </c>
      <c r="DH122" s="954"/>
      <c r="DI122" s="954"/>
      <c r="DJ122" s="954"/>
      <c r="DK122" s="954"/>
      <c r="DL122" s="954">
        <v>19538</v>
      </c>
      <c r="DM122" s="954"/>
      <c r="DN122" s="954"/>
      <c r="DO122" s="954"/>
      <c r="DP122" s="954"/>
      <c r="DQ122" s="954">
        <v>28277</v>
      </c>
      <c r="DR122" s="954"/>
      <c r="DS122" s="954"/>
      <c r="DT122" s="954"/>
      <c r="DU122" s="954"/>
      <c r="DV122" s="955">
        <v>2.7</v>
      </c>
      <c r="DW122" s="955"/>
      <c r="DX122" s="955"/>
      <c r="DY122" s="955"/>
      <c r="DZ122" s="956"/>
    </row>
    <row r="123" spans="1:130" s="233" customFormat="1" ht="26.25" customHeight="1" x14ac:dyDescent="0.15">
      <c r="A123" s="1091"/>
      <c r="B123" s="977"/>
      <c r="C123" s="950" t="s">
        <v>472</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466</v>
      </c>
      <c r="AB123" s="987"/>
      <c r="AC123" s="987"/>
      <c r="AD123" s="987"/>
      <c r="AE123" s="988"/>
      <c r="AF123" s="989" t="s">
        <v>466</v>
      </c>
      <c r="AG123" s="987"/>
      <c r="AH123" s="987"/>
      <c r="AI123" s="987"/>
      <c r="AJ123" s="988"/>
      <c r="AK123" s="989" t="s">
        <v>451</v>
      </c>
      <c r="AL123" s="987"/>
      <c r="AM123" s="987"/>
      <c r="AN123" s="987"/>
      <c r="AO123" s="988"/>
      <c r="AP123" s="990" t="s">
        <v>445</v>
      </c>
      <c r="AQ123" s="991"/>
      <c r="AR123" s="991"/>
      <c r="AS123" s="991"/>
      <c r="AT123" s="992"/>
      <c r="AU123" s="1025"/>
      <c r="AV123" s="1026"/>
      <c r="AW123" s="1026"/>
      <c r="AX123" s="1026"/>
      <c r="AY123" s="1026"/>
      <c r="AZ123" s="254" t="s">
        <v>190</v>
      </c>
      <c r="BA123" s="254"/>
      <c r="BB123" s="254"/>
      <c r="BC123" s="254"/>
      <c r="BD123" s="254"/>
      <c r="BE123" s="254"/>
      <c r="BF123" s="254"/>
      <c r="BG123" s="254"/>
      <c r="BH123" s="254"/>
      <c r="BI123" s="254"/>
      <c r="BJ123" s="254"/>
      <c r="BK123" s="254"/>
      <c r="BL123" s="254"/>
      <c r="BM123" s="254"/>
      <c r="BN123" s="254"/>
      <c r="BO123" s="1005" t="s">
        <v>491</v>
      </c>
      <c r="BP123" s="1033"/>
      <c r="BQ123" s="1063">
        <v>2756032</v>
      </c>
      <c r="BR123" s="1064"/>
      <c r="BS123" s="1064"/>
      <c r="BT123" s="1064"/>
      <c r="BU123" s="1064"/>
      <c r="BV123" s="1064">
        <v>2941740</v>
      </c>
      <c r="BW123" s="1064"/>
      <c r="BX123" s="1064"/>
      <c r="BY123" s="1064"/>
      <c r="BZ123" s="1064"/>
      <c r="CA123" s="1064">
        <v>3012082</v>
      </c>
      <c r="CB123" s="1064"/>
      <c r="CC123" s="1064"/>
      <c r="CD123" s="1064"/>
      <c r="CE123" s="1064"/>
      <c r="CF123" s="1029"/>
      <c r="CG123" s="1030"/>
      <c r="CH123" s="1030"/>
      <c r="CI123" s="1030"/>
      <c r="CJ123" s="1031"/>
      <c r="CK123" s="1037"/>
      <c r="CL123" s="1038"/>
      <c r="CM123" s="1038"/>
      <c r="CN123" s="1038"/>
      <c r="CO123" s="1039"/>
      <c r="CP123" s="1047" t="s">
        <v>492</v>
      </c>
      <c r="CQ123" s="1048"/>
      <c r="CR123" s="1048"/>
      <c r="CS123" s="1048"/>
      <c r="CT123" s="1048"/>
      <c r="CU123" s="1048"/>
      <c r="CV123" s="1048"/>
      <c r="CW123" s="1048"/>
      <c r="CX123" s="1048"/>
      <c r="CY123" s="1048"/>
      <c r="CZ123" s="1048"/>
      <c r="DA123" s="1048"/>
      <c r="DB123" s="1048"/>
      <c r="DC123" s="1048"/>
      <c r="DD123" s="1048"/>
      <c r="DE123" s="1048"/>
      <c r="DF123" s="1049"/>
      <c r="DG123" s="986" t="s">
        <v>449</v>
      </c>
      <c r="DH123" s="987"/>
      <c r="DI123" s="987"/>
      <c r="DJ123" s="987"/>
      <c r="DK123" s="988"/>
      <c r="DL123" s="989" t="s">
        <v>445</v>
      </c>
      <c r="DM123" s="987"/>
      <c r="DN123" s="987"/>
      <c r="DO123" s="987"/>
      <c r="DP123" s="988"/>
      <c r="DQ123" s="989" t="s">
        <v>455</v>
      </c>
      <c r="DR123" s="987"/>
      <c r="DS123" s="987"/>
      <c r="DT123" s="987"/>
      <c r="DU123" s="988"/>
      <c r="DV123" s="990" t="s">
        <v>445</v>
      </c>
      <c r="DW123" s="991"/>
      <c r="DX123" s="991"/>
      <c r="DY123" s="991"/>
      <c r="DZ123" s="992"/>
    </row>
    <row r="124" spans="1:130" s="233" customFormat="1" ht="26.25" customHeight="1" thickBot="1" x14ac:dyDescent="0.2">
      <c r="A124" s="1091"/>
      <c r="B124" s="977"/>
      <c r="C124" s="950" t="s">
        <v>476</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445</v>
      </c>
      <c r="AB124" s="987"/>
      <c r="AC124" s="987"/>
      <c r="AD124" s="987"/>
      <c r="AE124" s="988"/>
      <c r="AF124" s="989" t="s">
        <v>449</v>
      </c>
      <c r="AG124" s="987"/>
      <c r="AH124" s="987"/>
      <c r="AI124" s="987"/>
      <c r="AJ124" s="988"/>
      <c r="AK124" s="989" t="s">
        <v>455</v>
      </c>
      <c r="AL124" s="987"/>
      <c r="AM124" s="987"/>
      <c r="AN124" s="987"/>
      <c r="AO124" s="988"/>
      <c r="AP124" s="990" t="s">
        <v>449</v>
      </c>
      <c r="AQ124" s="991"/>
      <c r="AR124" s="991"/>
      <c r="AS124" s="991"/>
      <c r="AT124" s="992"/>
      <c r="AU124" s="1059" t="s">
        <v>493</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82.5</v>
      </c>
      <c r="BR124" s="1055"/>
      <c r="BS124" s="1055"/>
      <c r="BT124" s="1055"/>
      <c r="BU124" s="1055"/>
      <c r="BV124" s="1055">
        <v>106.5</v>
      </c>
      <c r="BW124" s="1055"/>
      <c r="BX124" s="1055"/>
      <c r="BY124" s="1055"/>
      <c r="BZ124" s="1055"/>
      <c r="CA124" s="1055">
        <v>92.9</v>
      </c>
      <c r="CB124" s="1055"/>
      <c r="CC124" s="1055"/>
      <c r="CD124" s="1055"/>
      <c r="CE124" s="1055"/>
      <c r="CF124" s="1056"/>
      <c r="CG124" s="1057"/>
      <c r="CH124" s="1057"/>
      <c r="CI124" s="1057"/>
      <c r="CJ124" s="1058"/>
      <c r="CK124" s="1040"/>
      <c r="CL124" s="1040"/>
      <c r="CM124" s="1040"/>
      <c r="CN124" s="1040"/>
      <c r="CO124" s="1041"/>
      <c r="CP124" s="1047" t="s">
        <v>494</v>
      </c>
      <c r="CQ124" s="1048"/>
      <c r="CR124" s="1048"/>
      <c r="CS124" s="1048"/>
      <c r="CT124" s="1048"/>
      <c r="CU124" s="1048"/>
      <c r="CV124" s="1048"/>
      <c r="CW124" s="1048"/>
      <c r="CX124" s="1048"/>
      <c r="CY124" s="1048"/>
      <c r="CZ124" s="1048"/>
      <c r="DA124" s="1048"/>
      <c r="DB124" s="1048"/>
      <c r="DC124" s="1048"/>
      <c r="DD124" s="1048"/>
      <c r="DE124" s="1048"/>
      <c r="DF124" s="1049"/>
      <c r="DG124" s="1032" t="s">
        <v>455</v>
      </c>
      <c r="DH124" s="1014"/>
      <c r="DI124" s="1014"/>
      <c r="DJ124" s="1014"/>
      <c r="DK124" s="1015"/>
      <c r="DL124" s="1013" t="s">
        <v>455</v>
      </c>
      <c r="DM124" s="1014"/>
      <c r="DN124" s="1014"/>
      <c r="DO124" s="1014"/>
      <c r="DP124" s="1015"/>
      <c r="DQ124" s="1013" t="s">
        <v>446</v>
      </c>
      <c r="DR124" s="1014"/>
      <c r="DS124" s="1014"/>
      <c r="DT124" s="1014"/>
      <c r="DU124" s="1015"/>
      <c r="DV124" s="1016" t="s">
        <v>466</v>
      </c>
      <c r="DW124" s="1017"/>
      <c r="DX124" s="1017"/>
      <c r="DY124" s="1017"/>
      <c r="DZ124" s="1018"/>
    </row>
    <row r="125" spans="1:130" s="233" customFormat="1" ht="26.25" customHeight="1" x14ac:dyDescent="0.15">
      <c r="A125" s="1091"/>
      <c r="B125" s="977"/>
      <c r="C125" s="950" t="s">
        <v>478</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466</v>
      </c>
      <c r="AB125" s="987"/>
      <c r="AC125" s="987"/>
      <c r="AD125" s="987"/>
      <c r="AE125" s="988"/>
      <c r="AF125" s="989" t="s">
        <v>444</v>
      </c>
      <c r="AG125" s="987"/>
      <c r="AH125" s="987"/>
      <c r="AI125" s="987"/>
      <c r="AJ125" s="988"/>
      <c r="AK125" s="989" t="s">
        <v>466</v>
      </c>
      <c r="AL125" s="987"/>
      <c r="AM125" s="987"/>
      <c r="AN125" s="987"/>
      <c r="AO125" s="988"/>
      <c r="AP125" s="990" t="s">
        <v>446</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495</v>
      </c>
      <c r="CL125" s="1035"/>
      <c r="CM125" s="1035"/>
      <c r="CN125" s="1035"/>
      <c r="CO125" s="1036"/>
      <c r="CP125" s="957" t="s">
        <v>496</v>
      </c>
      <c r="CQ125" s="925"/>
      <c r="CR125" s="925"/>
      <c r="CS125" s="925"/>
      <c r="CT125" s="925"/>
      <c r="CU125" s="925"/>
      <c r="CV125" s="925"/>
      <c r="CW125" s="925"/>
      <c r="CX125" s="925"/>
      <c r="CY125" s="925"/>
      <c r="CZ125" s="925"/>
      <c r="DA125" s="925"/>
      <c r="DB125" s="925"/>
      <c r="DC125" s="925"/>
      <c r="DD125" s="925"/>
      <c r="DE125" s="925"/>
      <c r="DF125" s="926"/>
      <c r="DG125" s="958" t="s">
        <v>444</v>
      </c>
      <c r="DH125" s="959"/>
      <c r="DI125" s="959"/>
      <c r="DJ125" s="959"/>
      <c r="DK125" s="959"/>
      <c r="DL125" s="959" t="s">
        <v>455</v>
      </c>
      <c r="DM125" s="959"/>
      <c r="DN125" s="959"/>
      <c r="DO125" s="959"/>
      <c r="DP125" s="959"/>
      <c r="DQ125" s="959" t="s">
        <v>444</v>
      </c>
      <c r="DR125" s="959"/>
      <c r="DS125" s="959"/>
      <c r="DT125" s="959"/>
      <c r="DU125" s="959"/>
      <c r="DV125" s="960" t="s">
        <v>444</v>
      </c>
      <c r="DW125" s="960"/>
      <c r="DX125" s="960"/>
      <c r="DY125" s="960"/>
      <c r="DZ125" s="961"/>
    </row>
    <row r="126" spans="1:130" s="233" customFormat="1" ht="26.25" customHeight="1" thickBot="1" x14ac:dyDescent="0.2">
      <c r="A126" s="1091"/>
      <c r="B126" s="977"/>
      <c r="C126" s="950" t="s">
        <v>480</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466</v>
      </c>
      <c r="AB126" s="987"/>
      <c r="AC126" s="987"/>
      <c r="AD126" s="987"/>
      <c r="AE126" s="988"/>
      <c r="AF126" s="989" t="s">
        <v>444</v>
      </c>
      <c r="AG126" s="987"/>
      <c r="AH126" s="987"/>
      <c r="AI126" s="987"/>
      <c r="AJ126" s="988"/>
      <c r="AK126" s="989" t="s">
        <v>466</v>
      </c>
      <c r="AL126" s="987"/>
      <c r="AM126" s="987"/>
      <c r="AN126" s="987"/>
      <c r="AO126" s="988"/>
      <c r="AP126" s="990" t="s">
        <v>466</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497</v>
      </c>
      <c r="CQ126" s="951"/>
      <c r="CR126" s="951"/>
      <c r="CS126" s="951"/>
      <c r="CT126" s="951"/>
      <c r="CU126" s="951"/>
      <c r="CV126" s="951"/>
      <c r="CW126" s="951"/>
      <c r="CX126" s="951"/>
      <c r="CY126" s="951"/>
      <c r="CZ126" s="951"/>
      <c r="DA126" s="951"/>
      <c r="DB126" s="951"/>
      <c r="DC126" s="951"/>
      <c r="DD126" s="951"/>
      <c r="DE126" s="951"/>
      <c r="DF126" s="952"/>
      <c r="DG126" s="953" t="s">
        <v>466</v>
      </c>
      <c r="DH126" s="954"/>
      <c r="DI126" s="954"/>
      <c r="DJ126" s="954"/>
      <c r="DK126" s="954"/>
      <c r="DL126" s="954" t="s">
        <v>466</v>
      </c>
      <c r="DM126" s="954"/>
      <c r="DN126" s="954"/>
      <c r="DO126" s="954"/>
      <c r="DP126" s="954"/>
      <c r="DQ126" s="954" t="s">
        <v>455</v>
      </c>
      <c r="DR126" s="954"/>
      <c r="DS126" s="954"/>
      <c r="DT126" s="954"/>
      <c r="DU126" s="954"/>
      <c r="DV126" s="955" t="s">
        <v>455</v>
      </c>
      <c r="DW126" s="955"/>
      <c r="DX126" s="955"/>
      <c r="DY126" s="955"/>
      <c r="DZ126" s="956"/>
    </row>
    <row r="127" spans="1:130" s="233" customFormat="1" ht="26.25" customHeight="1" x14ac:dyDescent="0.15">
      <c r="A127" s="1092"/>
      <c r="B127" s="979"/>
      <c r="C127" s="1001" t="s">
        <v>498</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444</v>
      </c>
      <c r="AB127" s="987"/>
      <c r="AC127" s="987"/>
      <c r="AD127" s="987"/>
      <c r="AE127" s="988"/>
      <c r="AF127" s="989" t="s">
        <v>444</v>
      </c>
      <c r="AG127" s="987"/>
      <c r="AH127" s="987"/>
      <c r="AI127" s="987"/>
      <c r="AJ127" s="988"/>
      <c r="AK127" s="989" t="s">
        <v>446</v>
      </c>
      <c r="AL127" s="987"/>
      <c r="AM127" s="987"/>
      <c r="AN127" s="987"/>
      <c r="AO127" s="988"/>
      <c r="AP127" s="990" t="s">
        <v>466</v>
      </c>
      <c r="AQ127" s="991"/>
      <c r="AR127" s="991"/>
      <c r="AS127" s="991"/>
      <c r="AT127" s="992"/>
      <c r="AU127" s="235"/>
      <c r="AV127" s="235"/>
      <c r="AW127" s="235"/>
      <c r="AX127" s="1065" t="s">
        <v>499</v>
      </c>
      <c r="AY127" s="1066"/>
      <c r="AZ127" s="1066"/>
      <c r="BA127" s="1066"/>
      <c r="BB127" s="1066"/>
      <c r="BC127" s="1066"/>
      <c r="BD127" s="1066"/>
      <c r="BE127" s="1067"/>
      <c r="BF127" s="1068" t="s">
        <v>500</v>
      </c>
      <c r="BG127" s="1066"/>
      <c r="BH127" s="1066"/>
      <c r="BI127" s="1066"/>
      <c r="BJ127" s="1066"/>
      <c r="BK127" s="1066"/>
      <c r="BL127" s="1067"/>
      <c r="BM127" s="1068" t="s">
        <v>501</v>
      </c>
      <c r="BN127" s="1066"/>
      <c r="BO127" s="1066"/>
      <c r="BP127" s="1066"/>
      <c r="BQ127" s="1066"/>
      <c r="BR127" s="1066"/>
      <c r="BS127" s="1067"/>
      <c r="BT127" s="1068" t="s">
        <v>502</v>
      </c>
      <c r="BU127" s="1066"/>
      <c r="BV127" s="1066"/>
      <c r="BW127" s="1066"/>
      <c r="BX127" s="1066"/>
      <c r="BY127" s="1066"/>
      <c r="BZ127" s="1089"/>
      <c r="CA127" s="235"/>
      <c r="CB127" s="235"/>
      <c r="CC127" s="235"/>
      <c r="CD127" s="258"/>
      <c r="CE127" s="258"/>
      <c r="CF127" s="258"/>
      <c r="CG127" s="235"/>
      <c r="CH127" s="235"/>
      <c r="CI127" s="235"/>
      <c r="CJ127" s="257"/>
      <c r="CK127" s="1051"/>
      <c r="CL127" s="1038"/>
      <c r="CM127" s="1038"/>
      <c r="CN127" s="1038"/>
      <c r="CO127" s="1039"/>
      <c r="CP127" s="950" t="s">
        <v>503</v>
      </c>
      <c r="CQ127" s="951"/>
      <c r="CR127" s="951"/>
      <c r="CS127" s="951"/>
      <c r="CT127" s="951"/>
      <c r="CU127" s="951"/>
      <c r="CV127" s="951"/>
      <c r="CW127" s="951"/>
      <c r="CX127" s="951"/>
      <c r="CY127" s="951"/>
      <c r="CZ127" s="951"/>
      <c r="DA127" s="951"/>
      <c r="DB127" s="951"/>
      <c r="DC127" s="951"/>
      <c r="DD127" s="951"/>
      <c r="DE127" s="951"/>
      <c r="DF127" s="952"/>
      <c r="DG127" s="953" t="s">
        <v>466</v>
      </c>
      <c r="DH127" s="954"/>
      <c r="DI127" s="954"/>
      <c r="DJ127" s="954"/>
      <c r="DK127" s="954"/>
      <c r="DL127" s="954" t="s">
        <v>455</v>
      </c>
      <c r="DM127" s="954"/>
      <c r="DN127" s="954"/>
      <c r="DO127" s="954"/>
      <c r="DP127" s="954"/>
      <c r="DQ127" s="954" t="s">
        <v>444</v>
      </c>
      <c r="DR127" s="954"/>
      <c r="DS127" s="954"/>
      <c r="DT127" s="954"/>
      <c r="DU127" s="954"/>
      <c r="DV127" s="955" t="s">
        <v>466</v>
      </c>
      <c r="DW127" s="955"/>
      <c r="DX127" s="955"/>
      <c r="DY127" s="955"/>
      <c r="DZ127" s="956"/>
    </row>
    <row r="128" spans="1:130" s="233" customFormat="1" ht="26.25" customHeight="1" thickBot="1" x14ac:dyDescent="0.2">
      <c r="A128" s="1075" t="s">
        <v>504</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505</v>
      </c>
      <c r="X128" s="1077"/>
      <c r="Y128" s="1077"/>
      <c r="Z128" s="1078"/>
      <c r="AA128" s="1079">
        <v>35593</v>
      </c>
      <c r="AB128" s="1080"/>
      <c r="AC128" s="1080"/>
      <c r="AD128" s="1080"/>
      <c r="AE128" s="1081"/>
      <c r="AF128" s="1082">
        <v>35051</v>
      </c>
      <c r="AG128" s="1080"/>
      <c r="AH128" s="1080"/>
      <c r="AI128" s="1080"/>
      <c r="AJ128" s="1081"/>
      <c r="AK128" s="1082">
        <v>36747</v>
      </c>
      <c r="AL128" s="1080"/>
      <c r="AM128" s="1080"/>
      <c r="AN128" s="1080"/>
      <c r="AO128" s="1081"/>
      <c r="AP128" s="1083"/>
      <c r="AQ128" s="1084"/>
      <c r="AR128" s="1084"/>
      <c r="AS128" s="1084"/>
      <c r="AT128" s="1085"/>
      <c r="AU128" s="235"/>
      <c r="AV128" s="235"/>
      <c r="AW128" s="235"/>
      <c r="AX128" s="924" t="s">
        <v>506</v>
      </c>
      <c r="AY128" s="925"/>
      <c r="AZ128" s="925"/>
      <c r="BA128" s="925"/>
      <c r="BB128" s="925"/>
      <c r="BC128" s="925"/>
      <c r="BD128" s="925"/>
      <c r="BE128" s="926"/>
      <c r="BF128" s="1086" t="s">
        <v>507</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04"/>
      <c r="CA128" s="258"/>
      <c r="CB128" s="258"/>
      <c r="CC128" s="258"/>
      <c r="CD128" s="258"/>
      <c r="CE128" s="258"/>
      <c r="CF128" s="258"/>
      <c r="CG128" s="235"/>
      <c r="CH128" s="235"/>
      <c r="CI128" s="235"/>
      <c r="CJ128" s="257"/>
      <c r="CK128" s="1052"/>
      <c r="CL128" s="1053"/>
      <c r="CM128" s="1053"/>
      <c r="CN128" s="1053"/>
      <c r="CO128" s="1054"/>
      <c r="CP128" s="1069" t="s">
        <v>508</v>
      </c>
      <c r="CQ128" s="768"/>
      <c r="CR128" s="768"/>
      <c r="CS128" s="768"/>
      <c r="CT128" s="768"/>
      <c r="CU128" s="768"/>
      <c r="CV128" s="768"/>
      <c r="CW128" s="768"/>
      <c r="CX128" s="768"/>
      <c r="CY128" s="768"/>
      <c r="CZ128" s="768"/>
      <c r="DA128" s="768"/>
      <c r="DB128" s="768"/>
      <c r="DC128" s="768"/>
      <c r="DD128" s="768"/>
      <c r="DE128" s="768"/>
      <c r="DF128" s="1070"/>
      <c r="DG128" s="1071" t="s">
        <v>450</v>
      </c>
      <c r="DH128" s="1072"/>
      <c r="DI128" s="1072"/>
      <c r="DJ128" s="1072"/>
      <c r="DK128" s="1072"/>
      <c r="DL128" s="1072" t="s">
        <v>450</v>
      </c>
      <c r="DM128" s="1072"/>
      <c r="DN128" s="1072"/>
      <c r="DO128" s="1072"/>
      <c r="DP128" s="1072"/>
      <c r="DQ128" s="1072" t="s">
        <v>451</v>
      </c>
      <c r="DR128" s="1072"/>
      <c r="DS128" s="1072"/>
      <c r="DT128" s="1072"/>
      <c r="DU128" s="1072"/>
      <c r="DV128" s="1073" t="s">
        <v>507</v>
      </c>
      <c r="DW128" s="1073"/>
      <c r="DX128" s="1073"/>
      <c r="DY128" s="1073"/>
      <c r="DZ128" s="1074"/>
    </row>
    <row r="129" spans="1:131" s="233" customFormat="1" ht="26.25" customHeight="1" x14ac:dyDescent="0.15">
      <c r="A129" s="962" t="s">
        <v>106</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509</v>
      </c>
      <c r="X129" s="1099"/>
      <c r="Y129" s="1099"/>
      <c r="Z129" s="1100"/>
      <c r="AA129" s="986">
        <v>1092569</v>
      </c>
      <c r="AB129" s="987"/>
      <c r="AC129" s="987"/>
      <c r="AD129" s="987"/>
      <c r="AE129" s="988"/>
      <c r="AF129" s="989">
        <v>1162791</v>
      </c>
      <c r="AG129" s="987"/>
      <c r="AH129" s="987"/>
      <c r="AI129" s="987"/>
      <c r="AJ129" s="988"/>
      <c r="AK129" s="989">
        <v>1306447</v>
      </c>
      <c r="AL129" s="987"/>
      <c r="AM129" s="987"/>
      <c r="AN129" s="987"/>
      <c r="AO129" s="988"/>
      <c r="AP129" s="1101"/>
      <c r="AQ129" s="1102"/>
      <c r="AR129" s="1102"/>
      <c r="AS129" s="1102"/>
      <c r="AT129" s="1103"/>
      <c r="AU129" s="236"/>
      <c r="AV129" s="236"/>
      <c r="AW129" s="236"/>
      <c r="AX129" s="1093" t="s">
        <v>510</v>
      </c>
      <c r="AY129" s="951"/>
      <c r="AZ129" s="951"/>
      <c r="BA129" s="951"/>
      <c r="BB129" s="951"/>
      <c r="BC129" s="951"/>
      <c r="BD129" s="951"/>
      <c r="BE129" s="952"/>
      <c r="BF129" s="1094" t="s">
        <v>511</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2" t="s">
        <v>512</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513</v>
      </c>
      <c r="X130" s="1099"/>
      <c r="Y130" s="1099"/>
      <c r="Z130" s="1100"/>
      <c r="AA130" s="986">
        <v>176200</v>
      </c>
      <c r="AB130" s="987"/>
      <c r="AC130" s="987"/>
      <c r="AD130" s="987"/>
      <c r="AE130" s="988"/>
      <c r="AF130" s="989">
        <v>196439</v>
      </c>
      <c r="AG130" s="987"/>
      <c r="AH130" s="987"/>
      <c r="AI130" s="987"/>
      <c r="AJ130" s="988"/>
      <c r="AK130" s="989">
        <v>241628</v>
      </c>
      <c r="AL130" s="987"/>
      <c r="AM130" s="987"/>
      <c r="AN130" s="987"/>
      <c r="AO130" s="988"/>
      <c r="AP130" s="1101"/>
      <c r="AQ130" s="1102"/>
      <c r="AR130" s="1102"/>
      <c r="AS130" s="1102"/>
      <c r="AT130" s="1103"/>
      <c r="AU130" s="236"/>
      <c r="AV130" s="236"/>
      <c r="AW130" s="236"/>
      <c r="AX130" s="1093" t="s">
        <v>514</v>
      </c>
      <c r="AY130" s="951"/>
      <c r="AZ130" s="951"/>
      <c r="BA130" s="951"/>
      <c r="BB130" s="951"/>
      <c r="BC130" s="951"/>
      <c r="BD130" s="951"/>
      <c r="BE130" s="952"/>
      <c r="BF130" s="1129">
        <v>3.4</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515</v>
      </c>
      <c r="X131" s="1136"/>
      <c r="Y131" s="1136"/>
      <c r="Z131" s="1137"/>
      <c r="AA131" s="1032">
        <v>916369</v>
      </c>
      <c r="AB131" s="1014"/>
      <c r="AC131" s="1014"/>
      <c r="AD131" s="1014"/>
      <c r="AE131" s="1015"/>
      <c r="AF131" s="1013">
        <v>966352</v>
      </c>
      <c r="AG131" s="1014"/>
      <c r="AH131" s="1014"/>
      <c r="AI131" s="1014"/>
      <c r="AJ131" s="1015"/>
      <c r="AK131" s="1013">
        <v>1064819</v>
      </c>
      <c r="AL131" s="1014"/>
      <c r="AM131" s="1014"/>
      <c r="AN131" s="1014"/>
      <c r="AO131" s="1015"/>
      <c r="AP131" s="1138"/>
      <c r="AQ131" s="1139"/>
      <c r="AR131" s="1139"/>
      <c r="AS131" s="1139"/>
      <c r="AT131" s="1140"/>
      <c r="AU131" s="236"/>
      <c r="AV131" s="236"/>
      <c r="AW131" s="236"/>
      <c r="AX131" s="1111" t="s">
        <v>516</v>
      </c>
      <c r="AY131" s="768"/>
      <c r="AZ131" s="768"/>
      <c r="BA131" s="768"/>
      <c r="BB131" s="768"/>
      <c r="BC131" s="768"/>
      <c r="BD131" s="768"/>
      <c r="BE131" s="1070"/>
      <c r="BF131" s="1112">
        <v>92.9</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8" t="s">
        <v>517</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518</v>
      </c>
      <c r="W132" s="1122"/>
      <c r="X132" s="1122"/>
      <c r="Y132" s="1122"/>
      <c r="Z132" s="1123"/>
      <c r="AA132" s="1124">
        <v>4.8406264290000003</v>
      </c>
      <c r="AB132" s="1125"/>
      <c r="AC132" s="1125"/>
      <c r="AD132" s="1125"/>
      <c r="AE132" s="1126"/>
      <c r="AF132" s="1127">
        <v>1.881302051</v>
      </c>
      <c r="AG132" s="1125"/>
      <c r="AH132" s="1125"/>
      <c r="AI132" s="1125"/>
      <c r="AJ132" s="1126"/>
      <c r="AK132" s="1127">
        <v>3.5529042959999999</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519</v>
      </c>
      <c r="W133" s="1105"/>
      <c r="X133" s="1105"/>
      <c r="Y133" s="1105"/>
      <c r="Z133" s="1106"/>
      <c r="AA133" s="1107">
        <v>4.5999999999999996</v>
      </c>
      <c r="AB133" s="1108"/>
      <c r="AC133" s="1108"/>
      <c r="AD133" s="1108"/>
      <c r="AE133" s="1109"/>
      <c r="AF133" s="1107">
        <v>3.8</v>
      </c>
      <c r="AG133" s="1108"/>
      <c r="AH133" s="1108"/>
      <c r="AI133" s="1108"/>
      <c r="AJ133" s="1109"/>
      <c r="AK133" s="1107">
        <v>3.4</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n0RTAckMq87e/yP1xO8omnn3MNx4v8Tx91NkU3WXNW84C/15fvyx4MRVUexBprWrUxbHfoay0DuYuBGGgjdbmQ==" saltValue="4gSofUjA5ofEj/cOyxaud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CG94" sqref="CG94"/>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520</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XhholTRIzSxqkpPKdlwT2jSINeRE0pxfWw5CjPJ2ppKmLBYfaEW1qvraSb7I4QWaDJIpOCrv0KlhquU6eVWUsg==" saltValue="klb5tspkBhzcIC41btCZ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L55"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UR/Id+LWWnUNbISS/dXMkUi5ZK8G/B1SY7dW16WB2ozyXEyfulrHbhtzS32BCfwq3jnu+EMX8GXeK67OvOImg==" saltValue="ZW+SQQf300oQ+8QyGY39B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B1" workbookViewId="0">
      <selection activeCell="AI22" sqref="AI22"/>
    </sheetView>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521</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522</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523</v>
      </c>
      <c r="AP7" s="275"/>
      <c r="AQ7" s="276" t="s">
        <v>524</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525</v>
      </c>
      <c r="AQ8" s="282" t="s">
        <v>526</v>
      </c>
      <c r="AR8" s="283" t="s">
        <v>527</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528</v>
      </c>
      <c r="AL9" s="1145"/>
      <c r="AM9" s="1145"/>
      <c r="AN9" s="1146"/>
      <c r="AO9" s="284">
        <v>500459</v>
      </c>
      <c r="AP9" s="284">
        <v>415319</v>
      </c>
      <c r="AQ9" s="285">
        <v>231388</v>
      </c>
      <c r="AR9" s="286">
        <v>79.5</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529</v>
      </c>
      <c r="AL10" s="1145"/>
      <c r="AM10" s="1145"/>
      <c r="AN10" s="1146"/>
      <c r="AO10" s="287">
        <v>3967</v>
      </c>
      <c r="AP10" s="287">
        <v>3292</v>
      </c>
      <c r="AQ10" s="288">
        <v>33497</v>
      </c>
      <c r="AR10" s="289">
        <v>-90.2</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530</v>
      </c>
      <c r="AL11" s="1145"/>
      <c r="AM11" s="1145"/>
      <c r="AN11" s="1146"/>
      <c r="AO11" s="287" t="s">
        <v>531</v>
      </c>
      <c r="AP11" s="287" t="s">
        <v>531</v>
      </c>
      <c r="AQ11" s="288">
        <v>3588</v>
      </c>
      <c r="AR11" s="289" t="s">
        <v>531</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532</v>
      </c>
      <c r="AL12" s="1145"/>
      <c r="AM12" s="1145"/>
      <c r="AN12" s="1146"/>
      <c r="AO12" s="287" t="s">
        <v>531</v>
      </c>
      <c r="AP12" s="287" t="s">
        <v>531</v>
      </c>
      <c r="AQ12" s="288" t="s">
        <v>531</v>
      </c>
      <c r="AR12" s="289" t="s">
        <v>531</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533</v>
      </c>
      <c r="AL13" s="1145"/>
      <c r="AM13" s="1145"/>
      <c r="AN13" s="1146"/>
      <c r="AO13" s="287" t="s">
        <v>531</v>
      </c>
      <c r="AP13" s="287" t="s">
        <v>531</v>
      </c>
      <c r="AQ13" s="288">
        <v>10932</v>
      </c>
      <c r="AR13" s="289" t="s">
        <v>531</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534</v>
      </c>
      <c r="AL14" s="1145"/>
      <c r="AM14" s="1145"/>
      <c r="AN14" s="1146"/>
      <c r="AO14" s="287" t="s">
        <v>531</v>
      </c>
      <c r="AP14" s="287" t="s">
        <v>531</v>
      </c>
      <c r="AQ14" s="288">
        <v>4261</v>
      </c>
      <c r="AR14" s="289" t="s">
        <v>531</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535</v>
      </c>
      <c r="AL15" s="1148"/>
      <c r="AM15" s="1148"/>
      <c r="AN15" s="1149"/>
      <c r="AO15" s="287">
        <v>-39395</v>
      </c>
      <c r="AP15" s="287">
        <v>-32693</v>
      </c>
      <c r="AQ15" s="288">
        <v>-17972</v>
      </c>
      <c r="AR15" s="289">
        <v>81.900000000000006</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190</v>
      </c>
      <c r="AL16" s="1148"/>
      <c r="AM16" s="1148"/>
      <c r="AN16" s="1149"/>
      <c r="AO16" s="287">
        <v>465031</v>
      </c>
      <c r="AP16" s="287">
        <v>385918</v>
      </c>
      <c r="AQ16" s="288">
        <v>265695</v>
      </c>
      <c r="AR16" s="289">
        <v>45.2</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536</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537</v>
      </c>
      <c r="AP20" s="296" t="s">
        <v>538</v>
      </c>
      <c r="AQ20" s="297" t="s">
        <v>539</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540</v>
      </c>
      <c r="AL21" s="1151"/>
      <c r="AM21" s="1151"/>
      <c r="AN21" s="1152"/>
      <c r="AO21" s="300">
        <v>41.49</v>
      </c>
      <c r="AP21" s="301">
        <v>23.14</v>
      </c>
      <c r="AQ21" s="302">
        <v>18.350000000000001</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541</v>
      </c>
      <c r="AL22" s="1151"/>
      <c r="AM22" s="1151"/>
      <c r="AN22" s="1152"/>
      <c r="AO22" s="305">
        <v>90.2</v>
      </c>
      <c r="AP22" s="306">
        <v>95.7</v>
      </c>
      <c r="AQ22" s="307">
        <v>-5.5</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1" t="s">
        <v>542</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x14ac:dyDescent="0.15">
      <c r="A27" s="312"/>
      <c r="AO27" s="265"/>
      <c r="AP27" s="265"/>
      <c r="AQ27" s="265"/>
      <c r="AR27" s="265"/>
      <c r="AS27" s="265"/>
      <c r="AT27" s="265"/>
    </row>
    <row r="28" spans="1:46" ht="17.25" x14ac:dyDescent="0.15">
      <c r="A28" s="266" t="s">
        <v>543</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544</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523</v>
      </c>
      <c r="AP30" s="275"/>
      <c r="AQ30" s="276" t="s">
        <v>524</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525</v>
      </c>
      <c r="AQ31" s="282" t="s">
        <v>526</v>
      </c>
      <c r="AR31" s="283" t="s">
        <v>527</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545</v>
      </c>
      <c r="AL32" s="1159"/>
      <c r="AM32" s="1159"/>
      <c r="AN32" s="1160"/>
      <c r="AO32" s="315">
        <v>268334</v>
      </c>
      <c r="AP32" s="315">
        <v>222684</v>
      </c>
      <c r="AQ32" s="316">
        <v>153945</v>
      </c>
      <c r="AR32" s="317">
        <v>44.7</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546</v>
      </c>
      <c r="AL33" s="1159"/>
      <c r="AM33" s="1159"/>
      <c r="AN33" s="1160"/>
      <c r="AO33" s="315" t="s">
        <v>531</v>
      </c>
      <c r="AP33" s="315" t="s">
        <v>531</v>
      </c>
      <c r="AQ33" s="316" t="s">
        <v>531</v>
      </c>
      <c r="AR33" s="317" t="s">
        <v>531</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547</v>
      </c>
      <c r="AL34" s="1159"/>
      <c r="AM34" s="1159"/>
      <c r="AN34" s="1160"/>
      <c r="AO34" s="315" t="s">
        <v>531</v>
      </c>
      <c r="AP34" s="315" t="s">
        <v>531</v>
      </c>
      <c r="AQ34" s="316">
        <v>4</v>
      </c>
      <c r="AR34" s="317" t="s">
        <v>531</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548</v>
      </c>
      <c r="AL35" s="1159"/>
      <c r="AM35" s="1159"/>
      <c r="AN35" s="1160"/>
      <c r="AO35" s="315">
        <v>46200</v>
      </c>
      <c r="AP35" s="315">
        <v>38340</v>
      </c>
      <c r="AQ35" s="316">
        <v>31105</v>
      </c>
      <c r="AR35" s="317">
        <v>23.3</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549</v>
      </c>
      <c r="AL36" s="1159"/>
      <c r="AM36" s="1159"/>
      <c r="AN36" s="1160"/>
      <c r="AO36" s="315">
        <v>440</v>
      </c>
      <c r="AP36" s="315">
        <v>365</v>
      </c>
      <c r="AQ36" s="316">
        <v>3257</v>
      </c>
      <c r="AR36" s="317">
        <v>-88.8</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550</v>
      </c>
      <c r="AL37" s="1159"/>
      <c r="AM37" s="1159"/>
      <c r="AN37" s="1160"/>
      <c r="AO37" s="315" t="s">
        <v>531</v>
      </c>
      <c r="AP37" s="315" t="s">
        <v>531</v>
      </c>
      <c r="AQ37" s="316">
        <v>1590</v>
      </c>
      <c r="AR37" s="317" t="s">
        <v>531</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551</v>
      </c>
      <c r="AL38" s="1162"/>
      <c r="AM38" s="1162"/>
      <c r="AN38" s="1163"/>
      <c r="AO38" s="318">
        <v>1233</v>
      </c>
      <c r="AP38" s="318">
        <v>1023</v>
      </c>
      <c r="AQ38" s="319">
        <v>20</v>
      </c>
      <c r="AR38" s="307">
        <v>5015</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552</v>
      </c>
      <c r="AL39" s="1162"/>
      <c r="AM39" s="1162"/>
      <c r="AN39" s="1163"/>
      <c r="AO39" s="315">
        <v>-36747</v>
      </c>
      <c r="AP39" s="315">
        <v>-30495</v>
      </c>
      <c r="AQ39" s="316">
        <v>-7358</v>
      </c>
      <c r="AR39" s="317">
        <v>314.39999999999998</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553</v>
      </c>
      <c r="AL40" s="1159"/>
      <c r="AM40" s="1159"/>
      <c r="AN40" s="1160"/>
      <c r="AO40" s="315">
        <v>-241628</v>
      </c>
      <c r="AP40" s="315">
        <v>-200521</v>
      </c>
      <c r="AQ40" s="316">
        <v>-130450</v>
      </c>
      <c r="AR40" s="317">
        <v>53.7</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299</v>
      </c>
      <c r="AL41" s="1165"/>
      <c r="AM41" s="1165"/>
      <c r="AN41" s="1166"/>
      <c r="AO41" s="315">
        <v>37832</v>
      </c>
      <c r="AP41" s="315">
        <v>31396</v>
      </c>
      <c r="AQ41" s="316">
        <v>52112</v>
      </c>
      <c r="AR41" s="317">
        <v>-39.799999999999997</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554</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555</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556</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523</v>
      </c>
      <c r="AN49" s="1155" t="s">
        <v>557</v>
      </c>
      <c r="AO49" s="1156"/>
      <c r="AP49" s="1156"/>
      <c r="AQ49" s="1156"/>
      <c r="AR49" s="1157"/>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558</v>
      </c>
      <c r="AO50" s="332" t="s">
        <v>559</v>
      </c>
      <c r="AP50" s="333" t="s">
        <v>560</v>
      </c>
      <c r="AQ50" s="334" t="s">
        <v>561</v>
      </c>
      <c r="AR50" s="335" t="s">
        <v>562</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563</v>
      </c>
      <c r="AL51" s="328"/>
      <c r="AM51" s="336">
        <v>1291025</v>
      </c>
      <c r="AN51" s="337">
        <v>1026252</v>
      </c>
      <c r="AO51" s="338">
        <v>-4.8</v>
      </c>
      <c r="AP51" s="339">
        <v>267911</v>
      </c>
      <c r="AQ51" s="340">
        <v>12.6</v>
      </c>
      <c r="AR51" s="341">
        <v>-17.399999999999999</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564</v>
      </c>
      <c r="AM52" s="344">
        <v>43272</v>
      </c>
      <c r="AN52" s="345">
        <v>34397</v>
      </c>
      <c r="AO52" s="346">
        <v>-36.6</v>
      </c>
      <c r="AP52" s="347">
        <v>106425</v>
      </c>
      <c r="AQ52" s="348">
        <v>-3.6</v>
      </c>
      <c r="AR52" s="349">
        <v>-33</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565</v>
      </c>
      <c r="AL53" s="328"/>
      <c r="AM53" s="336">
        <v>2798966</v>
      </c>
      <c r="AN53" s="337">
        <v>2237383</v>
      </c>
      <c r="AO53" s="338">
        <v>118</v>
      </c>
      <c r="AP53" s="339">
        <v>228215</v>
      </c>
      <c r="AQ53" s="340">
        <v>-14.8</v>
      </c>
      <c r="AR53" s="341">
        <v>132.80000000000001</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564</v>
      </c>
      <c r="AM54" s="344">
        <v>48512</v>
      </c>
      <c r="AN54" s="345">
        <v>38779</v>
      </c>
      <c r="AO54" s="346">
        <v>12.7</v>
      </c>
      <c r="AP54" s="347">
        <v>117571</v>
      </c>
      <c r="AQ54" s="348">
        <v>10.5</v>
      </c>
      <c r="AR54" s="349">
        <v>2.2000000000000002</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566</v>
      </c>
      <c r="AL55" s="328"/>
      <c r="AM55" s="336">
        <v>2518664</v>
      </c>
      <c r="AN55" s="337">
        <v>2046031</v>
      </c>
      <c r="AO55" s="338">
        <v>-8.6</v>
      </c>
      <c r="AP55" s="339">
        <v>264232</v>
      </c>
      <c r="AQ55" s="340">
        <v>15.8</v>
      </c>
      <c r="AR55" s="341">
        <v>-24.4</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564</v>
      </c>
      <c r="AM56" s="344">
        <v>36211</v>
      </c>
      <c r="AN56" s="345">
        <v>29416</v>
      </c>
      <c r="AO56" s="346">
        <v>-24.1</v>
      </c>
      <c r="AP56" s="347">
        <v>133959</v>
      </c>
      <c r="AQ56" s="348">
        <v>13.9</v>
      </c>
      <c r="AR56" s="349">
        <v>-38</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567</v>
      </c>
      <c r="AL57" s="328"/>
      <c r="AM57" s="336">
        <v>2091895</v>
      </c>
      <c r="AN57" s="337">
        <v>1728839</v>
      </c>
      <c r="AO57" s="338">
        <v>-15.5</v>
      </c>
      <c r="AP57" s="339">
        <v>263613</v>
      </c>
      <c r="AQ57" s="340">
        <v>-0.2</v>
      </c>
      <c r="AR57" s="341">
        <v>-15.3</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564</v>
      </c>
      <c r="AM58" s="344">
        <v>96559</v>
      </c>
      <c r="AN58" s="345">
        <v>79801</v>
      </c>
      <c r="AO58" s="346">
        <v>171.3</v>
      </c>
      <c r="AP58" s="347">
        <v>128823</v>
      </c>
      <c r="AQ58" s="348">
        <v>-3.8</v>
      </c>
      <c r="AR58" s="349">
        <v>175.1</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568</v>
      </c>
      <c r="AL59" s="328"/>
      <c r="AM59" s="336">
        <v>575043</v>
      </c>
      <c r="AN59" s="337">
        <v>477214</v>
      </c>
      <c r="AO59" s="338">
        <v>-72.400000000000006</v>
      </c>
      <c r="AP59" s="339">
        <v>277467</v>
      </c>
      <c r="AQ59" s="340">
        <v>5.3</v>
      </c>
      <c r="AR59" s="341">
        <v>-77.7</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564</v>
      </c>
      <c r="AM60" s="344">
        <v>201658</v>
      </c>
      <c r="AN60" s="345">
        <v>167351</v>
      </c>
      <c r="AO60" s="346">
        <v>109.7</v>
      </c>
      <c r="AP60" s="347">
        <v>128378</v>
      </c>
      <c r="AQ60" s="348">
        <v>-0.3</v>
      </c>
      <c r="AR60" s="349">
        <v>110</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569</v>
      </c>
      <c r="AL61" s="350"/>
      <c r="AM61" s="351">
        <v>1855119</v>
      </c>
      <c r="AN61" s="352">
        <v>1503144</v>
      </c>
      <c r="AO61" s="353">
        <v>3.3</v>
      </c>
      <c r="AP61" s="354">
        <v>260288</v>
      </c>
      <c r="AQ61" s="355">
        <v>3.7</v>
      </c>
      <c r="AR61" s="341">
        <v>-0.4</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564</v>
      </c>
      <c r="AM62" s="344">
        <v>85242</v>
      </c>
      <c r="AN62" s="345">
        <v>69949</v>
      </c>
      <c r="AO62" s="346">
        <v>46.6</v>
      </c>
      <c r="AP62" s="347">
        <v>123031</v>
      </c>
      <c r="AQ62" s="348">
        <v>3.3</v>
      </c>
      <c r="AR62" s="349">
        <v>43.3</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Dix3hF+/x0UcyrJajkZK1CVczvD7NT0hjGbICH3/0fK8FqHA7ayjOV7qaDzgP4SAAKKVundzEsD3fJmTIBH1PQ==" saltValue="zyik+u5nEKneBTboxqEFv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571</v>
      </c>
    </row>
    <row r="120" spans="125:125" ht="13.5" hidden="1" customHeight="1" x14ac:dyDescent="0.15"/>
    <row r="121" spans="125:125" ht="13.5" hidden="1" customHeight="1" x14ac:dyDescent="0.15">
      <c r="DU121" s="262"/>
    </row>
  </sheetData>
  <sheetProtection algorithmName="SHA-512" hashValue="EXyTSCb6MwQI/BzQ3FNPPE2Gz4HEDYKwJOUAIzse/tovSUldLMagQpdKOfaPbuAMnbrUVk5o/lLWeGX/XAALUA==" saltValue="uRWEfPuW81u82fIeOx+YU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2" zoomScaleNormal="100" zoomScaleSheetLayoutView="55" workbookViewId="0">
      <selection activeCell="A101" sqref="A101"/>
    </sheetView>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572</v>
      </c>
    </row>
  </sheetData>
  <sheetProtection algorithmName="SHA-512" hashValue="aX6CL4gFN2cT4kGBDp3/BREBO87QCYM4Tyg8NaHpi+iYrvF/AQKpL1kr1GbFrzjNui8KwtZkuo2KUCgcdMLASQ==" saltValue="6Ml8XcQdr6yWnknZ1w+HR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40" zoomScaleSheetLayoutView="100" workbookViewId="0">
      <selection activeCell="J50" sqref="J50:J104857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167" t="s">
        <v>3</v>
      </c>
      <c r="D47" s="1167"/>
      <c r="E47" s="1168"/>
      <c r="F47" s="11">
        <v>20.5</v>
      </c>
      <c r="G47" s="12">
        <v>28.84</v>
      </c>
      <c r="H47" s="12">
        <v>17.03</v>
      </c>
      <c r="I47" s="12">
        <v>16.96</v>
      </c>
      <c r="J47" s="13">
        <v>13.63</v>
      </c>
    </row>
    <row r="48" spans="2:10" ht="57.75" customHeight="1" x14ac:dyDescent="0.15">
      <c r="B48" s="14"/>
      <c r="C48" s="1169" t="s">
        <v>4</v>
      </c>
      <c r="D48" s="1169"/>
      <c r="E48" s="1170"/>
      <c r="F48" s="15">
        <v>18.48</v>
      </c>
      <c r="G48" s="16">
        <v>7.7</v>
      </c>
      <c r="H48" s="16">
        <v>13.66</v>
      </c>
      <c r="I48" s="16">
        <v>24.4</v>
      </c>
      <c r="J48" s="17">
        <v>22.64</v>
      </c>
    </row>
    <row r="49" spans="2:10" ht="57.75" customHeight="1" thickBot="1" x14ac:dyDescent="0.2">
      <c r="B49" s="18"/>
      <c r="C49" s="1171" t="s">
        <v>5</v>
      </c>
      <c r="D49" s="1171"/>
      <c r="E49" s="1172"/>
      <c r="F49" s="19">
        <v>0.2</v>
      </c>
      <c r="G49" s="20" t="s">
        <v>578</v>
      </c>
      <c r="H49" s="20" t="s">
        <v>579</v>
      </c>
      <c r="I49" s="20">
        <v>12.53</v>
      </c>
      <c r="J49" s="21" t="s">
        <v>580</v>
      </c>
    </row>
    <row r="50" spans="2:10" x14ac:dyDescent="0.15"/>
  </sheetData>
  <sheetProtection algorithmName="SHA-512" hashValue="w/pwn1nc71HaJwe4HCo/yWlrV1KJJvUfhpvf7qu3sty3o/4H1UbWiGUM1TP0+jsbwmxw9oxNPKApa5am9uncPw==" saltValue="08UF5T55mAr2nmrdk/xu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 </cp:lastModifiedBy>
  <cp:lastPrinted>2023-03-22T07:29:11Z</cp:lastPrinted>
  <dcterms:created xsi:type="dcterms:W3CDTF">2023-03-22T02:04:56Z</dcterms:created>
  <dcterms:modified xsi:type="dcterms:W3CDTF">2023-03-23T01:09:02Z</dcterms:modified>
</cp:coreProperties>
</file>