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iheya-R0304-04\Desktop\仮）ファイルサーバー\1.水道提出関連\R4\【ご依頼：120〆】公営企業に係る経営比較分析表（令和３年度決算）の分析等について（１通目）\"/>
    </mc:Choice>
  </mc:AlternateContent>
  <xr:revisionPtr revIDLastSave="0" documentId="13_ncr:1_{601B9070-3EBF-4A05-A934-A1F0A2B125C8}" xr6:coauthVersionLast="45" xr6:coauthVersionMax="45" xr10:uidLastSave="{00000000-0000-0000-0000-000000000000}"/>
  <workbookProtection workbookAlgorithmName="SHA-512" workbookHashValue="MIrmjlWbrV1jThzL6neuUx2APDkU7F0DRvANfzbTdlIqb1CP3Rxo+7IF0PRBUPPWhi7tEmUe2I05Ygv+ZQrQtg==" workbookSaltValue="Kfv3u6uLTei4utbcLlNr8A==" workbookSpinCount="100000" lockStructure="1"/>
  <bookViews>
    <workbookView xWindow="-19320" yWindow="-3840" windowWidth="19440" windowHeight="1560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BB10" i="4"/>
  <c r="AT10" i="4"/>
  <c r="AL10" i="4"/>
  <c r="W10" i="4"/>
  <c r="I10" i="4"/>
  <c r="B10" i="4"/>
  <c r="BB8" i="4"/>
  <c r="AT8" i="4"/>
  <c r="AL8" i="4"/>
  <c r="AD8" i="4"/>
  <c r="W8" i="4"/>
  <c r="P8"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<sst xmlns="http://schemas.openxmlformats.org/spreadsheetml/2006/main" count="233" uniqueCount="118">
  <si>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</si>
  <si>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</si>
  <si>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</si>
  <si>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</si>
  <si>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</si>
  <si>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</si>
  <si>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</si>
  <si>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</si>
  <si>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</si>
  <si>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</si>
  <si>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</si>
  <si>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</si>
  <si>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</si>
  <si>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</si>
  <si>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</si>
  <si>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</si>
  <si>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</si>
  <si>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</si>
  <si>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</si>
  <si>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</si>
  <si>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</si>
  <si>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</si>
  <si>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</si>
  <si>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</si>
  <si>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</si>
  <si>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</si>
  <si>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</si>
  <si>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</si>
  <si>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</si>
  <si>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</si>
  <si>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</si>
  <si>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</si>
  <si>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</si>
  <si>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</si>
  <si>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</si>
  <si>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</si>
  <si>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</si>
  <si>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</si>
  <si>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</si>
  <si>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</si>
  <si>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</si>
  <si>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</si>
  <si>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</si>
  <si>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</si>
  <si>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</si>
  <si>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</si>
  <si>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</si>
  <si>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</si>
  <si>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</si>
  <si>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</si>
  <si>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</si>
  <si>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</si>
  <si>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</si>
  <si>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</si>
  <si>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</si>
  <si>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</si>
  <si>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</si>
  <si>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</si>
  <si>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</si>
  <si>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</si>
  <si>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</si>
  <si>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</si>
  <si>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</si>
  <si>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</si>
  <si>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</si>
  <si>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</si>
  <si>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</si>
  <si>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</si>
  <si>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</si>
  <si>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</si>
  <si>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</si>
  <si>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</si>
  <si>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</si>
  <si>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</si>
  <si>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</si>
  <si>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</si>
  <si>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</si>
  <si>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</si>
  <si>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</si>
  <si>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</si>
  <si>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</si>
  <si>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</si>
  <si>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</si>
  <si>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</si>
  <si>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</si>
  <si>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</si>
  <si>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</si>
  <si>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</si>
  <si>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</si>
  <si>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</si>
  <si>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</si>
  <si>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</si>
  <si>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</si>
  <si>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</si>
  <si>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</si>
  <si>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</si>
  <si>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伊平屋村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</si>
  <si>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</si>
  <si>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</si>
  <si>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</si>
  <si>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</si>
  <si>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</si>
  <si>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</si>
  <si>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</si>
  <si>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</si>
  <si>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</si>
  <si>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</si>
  <si>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</si>
  <si>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</si>
  <si>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</si>
  <si>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</si>
  <si>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</si>
  <si>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</si>
  <si>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</si>
  <si>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</si>
  <si>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広域化に向けた事業が展開され、取水、浄水施設は企業局へ移譲され、本村では漏水解消を兼ねた管路等の更新を実施中である。</t>
    <rPh sb="10" eb="12">
      <t>テンカイ</t>
    </rPh>
    <rPh sb="15" eb="17">
      <t>シュスイ</t>
    </rPh>
    <rPh sb="32" eb="34">
      <t>ホンソン</t>
    </rPh>
    <rPh sb="51" eb="54">
      <t>ジッシチュウ</t>
    </rPh>
    <phoneticPr fontId="4"/>
  </si>
  <si>
    <t>経営収支率は高いが料金の回収率と有収率が低いため
経営状況の収益性を維持しているが、未だに低水準である。すでに開始している事業展開に伴い起債の償還は増額傾向になるため今後も経費削減を続ける必要がある。</t>
    <rPh sb="34" eb="36">
      <t>イジ</t>
    </rPh>
    <rPh sb="42" eb="43">
      <t>イマ</t>
    </rPh>
    <rPh sb="45" eb="48">
      <t>テイスイジュン</t>
    </rPh>
    <rPh sb="55" eb="57">
      <t>カイシ</t>
    </rPh>
    <rPh sb="61" eb="63">
      <t>ジギョウ</t>
    </rPh>
    <phoneticPr fontId="4"/>
  </si>
  <si>
    <t>①収益的収支比率
　広域化に向けた更新事業がスタートしており、浄水施設が移譲されるため施設の修繕費等を節減し維持管理を行っている。昨年に比べて減少傾向にあるが、依然として平均以上であるため経費削減に努める。
　広域化に向けた管の更新事業等で支出増となっている。広域化後には取水、浄水施設が県へと移譲され維持管理及び運営費の低減が見込まれる。
④企業債残高対給水収益比率
　これまでの事業に係る債務償還により減少しているが、広域化事業が開始しているため今後増加する見込みである。
⑤料金回収率
　低い状況であるため今後も徴収月間等を定め、料金回収に努めるようにする。
⑥給水原価
　施設の維持管理等が嵩み高水準であることから経営運営費の節減に努め原価を下げるよう努力する。
⑦施設利用率
　高い値を維持しているが、機器等の能力低下及び有収率の改善と効率を考える必要がある。
⑧有収率
　広域化事業の展開による管路更新が進められ、漏水等の改善がなされ始めているが、不明水や漏水の改善を継続的に行う必要がある。</t>
    <rPh sb="10" eb="13">
      <t>コウイキカ</t>
    </rPh>
    <rPh sb="14" eb="15">
      <t>ム</t>
    </rPh>
    <rPh sb="17" eb="19">
      <t>コウシン</t>
    </rPh>
    <rPh sb="19" eb="21">
      <t>ジギョウ</t>
    </rPh>
    <rPh sb="31" eb="33">
      <t>ジョウスイ</t>
    </rPh>
    <rPh sb="33" eb="35">
      <t>シセツ</t>
    </rPh>
    <rPh sb="36" eb="38">
      <t>イジョウ</t>
    </rPh>
    <rPh sb="51" eb="53">
      <t>セツゲン</t>
    </rPh>
    <rPh sb="54" eb="56">
      <t>イジ</t>
    </rPh>
    <rPh sb="56" eb="58">
      <t>カンリ</t>
    </rPh>
    <rPh sb="59" eb="60">
      <t>オコナ</t>
    </rPh>
    <rPh sb="65" eb="67">
      <t>サクネン</t>
    </rPh>
    <rPh sb="68" eb="69">
      <t>クラ</t>
    </rPh>
    <rPh sb="71" eb="73">
      <t>ゲンショウ</t>
    </rPh>
    <rPh sb="73" eb="75">
      <t>ケイコウ</t>
    </rPh>
    <rPh sb="80" eb="82">
      <t>イゼン</t>
    </rPh>
    <rPh sb="85" eb="87">
      <t>ヘイキン</t>
    </rPh>
    <rPh sb="87" eb="89">
      <t>イジョウ</t>
    </rPh>
    <rPh sb="94" eb="96">
      <t>ケイヒ</t>
    </rPh>
    <rPh sb="96" eb="98">
      <t>サクゲン</t>
    </rPh>
    <rPh sb="99" eb="100">
      <t>ツト</t>
    </rPh>
    <rPh sb="105" eb="107">
      <t>コウイキ</t>
    </rPh>
    <rPh sb="107" eb="108">
      <t>カ</t>
    </rPh>
    <rPh sb="109" eb="110">
      <t>ム</t>
    </rPh>
    <rPh sb="112" eb="113">
      <t>カン</t>
    </rPh>
    <rPh sb="114" eb="116">
      <t>コウシン</t>
    </rPh>
    <rPh sb="116" eb="118">
      <t>ジギョウ</t>
    </rPh>
    <rPh sb="118" eb="119">
      <t>トウ</t>
    </rPh>
    <rPh sb="120" eb="122">
      <t>シシュツ</t>
    </rPh>
    <rPh sb="122" eb="123">
      <t>ゾウ</t>
    </rPh>
    <rPh sb="144" eb="145">
      <t>ケン</t>
    </rPh>
    <rPh sb="191" eb="193">
      <t>ジギョウ</t>
    </rPh>
    <rPh sb="194" eb="195">
      <t>カカ</t>
    </rPh>
    <rPh sb="196" eb="198">
      <t>サイム</t>
    </rPh>
    <rPh sb="198" eb="200">
      <t>ショウカン</t>
    </rPh>
    <rPh sb="214" eb="216">
      <t>ジギョウ</t>
    </rPh>
    <rPh sb="231" eb="233">
      <t>ミコ</t>
    </rPh>
    <rPh sb="249" eb="251">
      <t>ジョウキョウ</t>
    </rPh>
    <rPh sb="290" eb="292">
      <t>シセツ</t>
    </rPh>
    <rPh sb="293" eb="295">
      <t>イジ</t>
    </rPh>
    <rPh sb="295" eb="298">
      <t>カンリトウ</t>
    </rPh>
    <rPh sb="299" eb="300">
      <t>カサ</t>
    </rPh>
    <rPh sb="301" eb="304">
      <t>コウスイジュン</t>
    </rPh>
    <rPh sb="317" eb="319">
      <t>セツゲン</t>
    </rPh>
    <rPh sb="320" eb="321">
      <t>ツト</t>
    </rPh>
    <rPh sb="322" eb="324">
      <t>ゲンカ</t>
    </rPh>
    <rPh sb="325" eb="326">
      <t>サ</t>
    </rPh>
    <rPh sb="330" eb="332">
      <t>ドリョク</t>
    </rPh>
    <rPh sb="356" eb="358">
      <t>キキ</t>
    </rPh>
    <rPh sb="358" eb="359">
      <t>トウ</t>
    </rPh>
    <rPh sb="360" eb="362">
      <t>ノウリョク</t>
    </rPh>
    <rPh sb="362" eb="364">
      <t>テイカ</t>
    </rPh>
    <rPh sb="364" eb="365">
      <t>オヨ</t>
    </rPh>
    <rPh sb="392" eb="395">
      <t>コウイキカ</t>
    </rPh>
    <rPh sb="395" eb="397">
      <t>ジギョウ</t>
    </rPh>
    <rPh sb="398" eb="400">
      <t>テンカイ</t>
    </rPh>
    <rPh sb="403" eb="405">
      <t>カンロ</t>
    </rPh>
    <rPh sb="405" eb="407">
      <t>コウシン</t>
    </rPh>
    <rPh sb="408" eb="409">
      <t>スス</t>
    </rPh>
    <rPh sb="413" eb="415">
      <t>ロウスイ</t>
    </rPh>
    <rPh sb="415" eb="416">
      <t>トウ</t>
    </rPh>
    <rPh sb="417" eb="419">
      <t>カイゼン</t>
    </rPh>
    <rPh sb="423" eb="424">
      <t>ハジ</t>
    </rPh>
    <rPh sb="440" eb="443">
      <t>ケイゾクテキ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</si>
</sst>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B4-4E0F-A9EC-67D6D6B2B99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4EB4-4E0F-A9EC-67D6D6B2B99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91.43</c:v>
                </c:pt>
                <c:pt idx="1">
                  <c:v>87.62</c:v>
                </c:pt>
                <c:pt idx="2">
                  <c:v>68.88</c:v>
                </c:pt>
                <c:pt idx="3">
                  <c:v>69.39</c:v>
                </c:pt>
                <c:pt idx="4">
                  <c:v>64.92</c:v>
                </c:pt>
              </c:numCache>
            </c:numRef>
          </c:val>
          <c:extLst>
            <c:ext xmlns:c16="http://schemas.microsoft.com/office/drawing/2014/chart" uri="{C3380CC4-5D6E-409C-BE32-E72D297353CC}">
              <c16:uniqueId val="{00000000-9A04-43FA-B12E-76D2654A65C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9A04-43FA-B12E-76D2654A65C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61.54</c:v>
                </c:pt>
                <c:pt idx="1">
                  <c:v>49.67</c:v>
                </c:pt>
                <c:pt idx="2">
                  <c:v>68.099999999999994</c:v>
                </c:pt>
                <c:pt idx="3">
                  <c:v>65.91</c:v>
                </c:pt>
                <c:pt idx="4">
                  <c:v>71.38</c:v>
                </c:pt>
              </c:numCache>
            </c:numRef>
          </c:val>
          <c:extLst>
            <c:ext xmlns:c16="http://schemas.microsoft.com/office/drawing/2014/chart" uri="{C3380CC4-5D6E-409C-BE32-E72D297353CC}">
              <c16:uniqueId val="{00000000-5E3A-41B3-8B70-4D8EDEB2D72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5E3A-41B3-8B70-4D8EDEB2D72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67.17</c:v>
                </c:pt>
                <c:pt idx="1">
                  <c:v>102.8</c:v>
                </c:pt>
                <c:pt idx="2">
                  <c:v>112.09</c:v>
                </c:pt>
                <c:pt idx="3">
                  <c:v>91.81</c:v>
                </c:pt>
                <c:pt idx="4">
                  <c:v>76.400000000000006</c:v>
                </c:pt>
              </c:numCache>
            </c:numRef>
          </c:val>
          <c:extLst>
            <c:ext xmlns:c16="http://schemas.microsoft.com/office/drawing/2014/chart" uri="{C3380CC4-5D6E-409C-BE32-E72D297353CC}">
              <c16:uniqueId val="{00000000-69E3-4CC7-819A-6BD594A73D8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69E3-4CC7-819A-6BD594A73D8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97-4F33-9CF3-B28F41B353F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97-4F33-9CF3-B28F41B353F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79-4E3B-9755-359772A8A58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79-4E3B-9755-359772A8A58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F5-40AA-9EAE-C341C0B0DC6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F5-40AA-9EAE-C341C0B0DC6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EF-4BBD-A1B4-3C868B9DEA6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EF-4BBD-A1B4-3C868B9DEA6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648.05999999999995</c:v>
                </c:pt>
                <c:pt idx="1">
                  <c:v>680.9</c:v>
                </c:pt>
                <c:pt idx="2">
                  <c:v>625.95000000000005</c:v>
                </c:pt>
                <c:pt idx="3">
                  <c:v>711.45</c:v>
                </c:pt>
                <c:pt idx="4">
                  <c:v>763.88</c:v>
                </c:pt>
              </c:numCache>
            </c:numRef>
          </c:val>
          <c:extLst>
            <c:ext xmlns:c16="http://schemas.microsoft.com/office/drawing/2014/chart" uri="{C3380CC4-5D6E-409C-BE32-E72D297353CC}">
              <c16:uniqueId val="{00000000-4B94-4C03-9E52-4D77468013B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4B94-4C03-9E52-4D77468013B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59.82</c:v>
                </c:pt>
                <c:pt idx="1">
                  <c:v>57.8</c:v>
                </c:pt>
                <c:pt idx="2">
                  <c:v>77.78</c:v>
                </c:pt>
                <c:pt idx="3">
                  <c:v>72.17</c:v>
                </c:pt>
                <c:pt idx="4">
                  <c:v>58.51</c:v>
                </c:pt>
              </c:numCache>
            </c:numRef>
          </c:val>
          <c:extLst>
            <c:ext xmlns:c16="http://schemas.microsoft.com/office/drawing/2014/chart" uri="{C3380CC4-5D6E-409C-BE32-E72D297353CC}">
              <c16:uniqueId val="{00000000-6BF1-4F73-ABFE-5967AF5E50A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6BF1-4F73-ABFE-5967AF5E50A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466.56</c:v>
                </c:pt>
                <c:pt idx="1">
                  <c:v>518.29</c:v>
                </c:pt>
                <c:pt idx="2">
                  <c:v>382.79</c:v>
                </c:pt>
                <c:pt idx="3">
                  <c:v>447.81</c:v>
                </c:pt>
                <c:pt idx="4">
                  <c:v>511.76</c:v>
                </c:pt>
              </c:numCache>
            </c:numRef>
          </c:val>
          <c:extLst>
            <c:ext xmlns:c16="http://schemas.microsoft.com/office/drawing/2014/chart" uri="{C3380CC4-5D6E-409C-BE32-E72D297353CC}">
              <c16:uniqueId val="{00000000-31DE-4E21-86D7-BAB753CA7EB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31DE-4E21-86D7-BAB753CA7EB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6"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沖縄県　伊平屋村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1205</v>
      </c>
      <c r="AM8" s="55"/>
      <c r="AN8" s="55"/>
      <c r="AO8" s="55"/>
      <c r="AP8" s="55"/>
      <c r="AQ8" s="55"/>
      <c r="AR8" s="55"/>
      <c r="AS8" s="55"/>
      <c r="AT8" s="45">
        <f>データ!$S$6</f>
        <v>21.82</v>
      </c>
      <c r="AU8" s="45"/>
      <c r="AV8" s="45"/>
      <c r="AW8" s="45"/>
      <c r="AX8" s="45"/>
      <c r="AY8" s="45"/>
      <c r="AZ8" s="45"/>
      <c r="BA8" s="45"/>
      <c r="BB8" s="45">
        <f>データ!$T$6</f>
        <v>55.22</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55">
        <f>データ!$Q$6</f>
        <v>4665</v>
      </c>
      <c r="X10" s="55"/>
      <c r="Y10" s="55"/>
      <c r="Z10" s="55"/>
      <c r="AA10" s="55"/>
      <c r="AB10" s="55"/>
      <c r="AC10" s="55"/>
      <c r="AD10" s="2"/>
      <c r="AE10" s="2"/>
      <c r="AF10" s="2"/>
      <c r="AG10" s="2"/>
      <c r="AH10" s="2"/>
      <c r="AI10" s="2"/>
      <c r="AJ10" s="2"/>
      <c r="AK10" s="2"/>
      <c r="AL10" s="55">
        <f>データ!$U$6</f>
        <v>1193</v>
      </c>
      <c r="AM10" s="55"/>
      <c r="AN10" s="55"/>
      <c r="AO10" s="55"/>
      <c r="AP10" s="55"/>
      <c r="AQ10" s="55"/>
      <c r="AR10" s="55"/>
      <c r="AS10" s="55"/>
      <c r="AT10" s="45">
        <f>データ!$V$6</f>
        <v>21.72</v>
      </c>
      <c r="AU10" s="45"/>
      <c r="AV10" s="45"/>
      <c r="AW10" s="45"/>
      <c r="AX10" s="45"/>
      <c r="AY10" s="45"/>
      <c r="AZ10" s="45"/>
      <c r="BA10" s="45"/>
      <c r="BB10" s="45">
        <f>データ!$W$6</f>
        <v>54.93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117</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qJ4gRnuLfg5prHq4pxk5olq9bSo244Jbf8JsunwbQrkUK0kR4K3gMhx02zduDEAZyeZV77fv52Sw7KjCwXHEQQ==" saltValue="HSpXFnsYd2ljezfqSFLky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473596</v>
      </c>
      <c r="D6" s="20">
        <f t="shared" si="3"/>
        <v>47</v>
      </c>
      <c r="E6" s="20">
        <f t="shared" si="3"/>
        <v>1</v>
      </c>
      <c r="F6" s="20">
        <f t="shared" si="3"/>
        <v>0</v>
      </c>
      <c r="G6" s="20">
        <f t="shared" si="3"/>
        <v>0</v>
      </c>
      <c r="H6" s="20" t="str">
        <f t="shared" si="3"/>
        <v>沖縄県　伊平屋村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4665</v>
      </c>
      <c r="R6" s="21">
        <f t="shared" si="3"/>
        <v>1205</v>
      </c>
      <c r="S6" s="21">
        <f t="shared" si="3"/>
        <v>21.82</v>
      </c>
      <c r="T6" s="21">
        <f t="shared" si="3"/>
        <v>55.22</v>
      </c>
      <c r="U6" s="21">
        <f t="shared" si="3"/>
        <v>1193</v>
      </c>
      <c r="V6" s="21">
        <f t="shared" si="3"/>
        <v>21.72</v>
      </c>
      <c r="W6" s="21">
        <f t="shared" si="3"/>
        <v>54.93</v>
      </c>
      <c r="X6" s="22">
        <f>IF(X7="",NA(),X7)</f>
        <v>67.17</v>
      </c>
      <c r="Y6" s="22">
        <f t="shared" ref="Y6:AG6" si="4">IF(Y7="",NA(),Y7)</f>
        <v>102.8</v>
      </c>
      <c r="Z6" s="22">
        <f t="shared" si="4"/>
        <v>112.09</v>
      </c>
      <c r="AA6" s="22">
        <f t="shared" si="4"/>
        <v>91.81</v>
      </c>
      <c r="AB6" s="22">
        <f t="shared" si="4"/>
        <v>76.400000000000006</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648.05999999999995</v>
      </c>
      <c r="BF6" s="22">
        <f t="shared" ref="BF6:BN6" si="7">IF(BF7="",NA(),BF7)</f>
        <v>680.9</v>
      </c>
      <c r="BG6" s="22">
        <f t="shared" si="7"/>
        <v>625.95000000000005</v>
      </c>
      <c r="BH6" s="22">
        <f t="shared" si="7"/>
        <v>711.45</v>
      </c>
      <c r="BI6" s="22">
        <f t="shared" si="7"/>
        <v>763.88</v>
      </c>
      <c r="BJ6" s="22">
        <f t="shared" si="7"/>
        <v>1302.33</v>
      </c>
      <c r="BK6" s="22">
        <f t="shared" si="7"/>
        <v>1274.21</v>
      </c>
      <c r="BL6" s="22">
        <f t="shared" si="7"/>
        <v>1183.92</v>
      </c>
      <c r="BM6" s="22">
        <f t="shared" si="7"/>
        <v>1128.72</v>
      </c>
      <c r="BN6" s="22">
        <f t="shared" si="7"/>
        <v>1125.25</v>
      </c>
      <c r="BO6" s="21" t="str">
        <f>IF(BO7="","",IF(BO7="-","【-】","【"&amp;SUBSTITUTE(TEXT(BO7,"#,##0.00"),"-","△")&amp;"】"))</f>
        <v>【940.88】</v>
      </c>
      <c r="BP6" s="22">
        <f>IF(BP7="",NA(),BP7)</f>
        <v>59.82</v>
      </c>
      <c r="BQ6" s="22">
        <f t="shared" ref="BQ6:BY6" si="8">IF(BQ7="",NA(),BQ7)</f>
        <v>57.8</v>
      </c>
      <c r="BR6" s="22">
        <f t="shared" si="8"/>
        <v>77.78</v>
      </c>
      <c r="BS6" s="22">
        <f t="shared" si="8"/>
        <v>72.17</v>
      </c>
      <c r="BT6" s="22">
        <f t="shared" si="8"/>
        <v>58.51</v>
      </c>
      <c r="BU6" s="22">
        <f t="shared" si="8"/>
        <v>40.89</v>
      </c>
      <c r="BV6" s="22">
        <f t="shared" si="8"/>
        <v>41.25</v>
      </c>
      <c r="BW6" s="22">
        <f t="shared" si="8"/>
        <v>42.5</v>
      </c>
      <c r="BX6" s="22">
        <f t="shared" si="8"/>
        <v>41.84</v>
      </c>
      <c r="BY6" s="22">
        <f t="shared" si="8"/>
        <v>41.44</v>
      </c>
      <c r="BZ6" s="21" t="str">
        <f>IF(BZ7="","",IF(BZ7="-","【-】","【"&amp;SUBSTITUTE(TEXT(BZ7,"#,##0.00"),"-","△")&amp;"】"))</f>
        <v>【54.59】</v>
      </c>
      <c r="CA6" s="22">
        <f>IF(CA7="",NA(),CA7)</f>
        <v>466.56</v>
      </c>
      <c r="CB6" s="22">
        <f t="shared" ref="CB6:CJ6" si="9">IF(CB7="",NA(),CB7)</f>
        <v>518.29</v>
      </c>
      <c r="CC6" s="22">
        <f t="shared" si="9"/>
        <v>382.79</v>
      </c>
      <c r="CD6" s="22">
        <f t="shared" si="9"/>
        <v>447.81</v>
      </c>
      <c r="CE6" s="22">
        <f t="shared" si="9"/>
        <v>511.76</v>
      </c>
      <c r="CF6" s="22">
        <f t="shared" si="9"/>
        <v>383.2</v>
      </c>
      <c r="CG6" s="22">
        <f t="shared" si="9"/>
        <v>383.25</v>
      </c>
      <c r="CH6" s="22">
        <f t="shared" si="9"/>
        <v>377.72</v>
      </c>
      <c r="CI6" s="22">
        <f t="shared" si="9"/>
        <v>390.47</v>
      </c>
      <c r="CJ6" s="22">
        <f t="shared" si="9"/>
        <v>403.61</v>
      </c>
      <c r="CK6" s="21" t="str">
        <f>IF(CK7="","",IF(CK7="-","【-】","【"&amp;SUBSTITUTE(TEXT(CK7,"#,##0.00"),"-","△")&amp;"】"))</f>
        <v>【301.20】</v>
      </c>
      <c r="CL6" s="22">
        <f>IF(CL7="",NA(),CL7)</f>
        <v>91.43</v>
      </c>
      <c r="CM6" s="22">
        <f t="shared" ref="CM6:CU6" si="10">IF(CM7="",NA(),CM7)</f>
        <v>87.62</v>
      </c>
      <c r="CN6" s="22">
        <f t="shared" si="10"/>
        <v>68.88</v>
      </c>
      <c r="CO6" s="22">
        <f t="shared" si="10"/>
        <v>69.39</v>
      </c>
      <c r="CP6" s="22">
        <f t="shared" si="10"/>
        <v>64.92</v>
      </c>
      <c r="CQ6" s="22">
        <f t="shared" si="10"/>
        <v>47.95</v>
      </c>
      <c r="CR6" s="22">
        <f t="shared" si="10"/>
        <v>48.26</v>
      </c>
      <c r="CS6" s="22">
        <f t="shared" si="10"/>
        <v>48.01</v>
      </c>
      <c r="CT6" s="22">
        <f t="shared" si="10"/>
        <v>49.08</v>
      </c>
      <c r="CU6" s="22">
        <f t="shared" si="10"/>
        <v>51.46</v>
      </c>
      <c r="CV6" s="21" t="str">
        <f>IF(CV7="","",IF(CV7="-","【-】","【"&amp;SUBSTITUTE(TEXT(CV7,"#,##0.00"),"-","△")&amp;"】"))</f>
        <v>【56.42】</v>
      </c>
      <c r="CW6" s="22">
        <f>IF(CW7="",NA(),CW7)</f>
        <v>61.54</v>
      </c>
      <c r="CX6" s="22">
        <f t="shared" ref="CX6:DF6" si="11">IF(CX7="",NA(),CX7)</f>
        <v>49.67</v>
      </c>
      <c r="CY6" s="22">
        <f t="shared" si="11"/>
        <v>68.099999999999994</v>
      </c>
      <c r="CZ6" s="22">
        <f t="shared" si="11"/>
        <v>65.91</v>
      </c>
      <c r="DA6" s="22">
        <f t="shared" si="11"/>
        <v>71.38</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473596</v>
      </c>
      <c r="D7" s="24">
        <v>47</v>
      </c>
      <c r="E7" s="24">
        <v>1</v>
      </c>
      <c r="F7" s="24">
        <v>0</v>
      </c>
      <c r="G7" s="24">
        <v>0</v>
      </c>
      <c r="H7" s="24" t="s">
        <v>96</v>
      </c>
      <c r="I7" s="24" t="s">
        <v>97</v>
      </c>
      <c r="J7" s="24" t="s">
        <v>98</v>
      </c>
      <c r="K7" s="24" t="s">
        <v>99</v>
      </c>
      <c r="L7" s="24" t="s">
        <v>100</v>
      </c>
      <c r="M7" s="24" t="s">
        <v>101</v>
      </c>
      <c r="N7" s="25" t="s">
        <v>102</v>
      </c>
      <c r="O7" s="25" t="s">
        <v>103</v>
      </c>
      <c r="P7" s="25">
        <v>100</v>
      </c>
      <c r="Q7" s="25">
        <v>4665</v>
      </c>
      <c r="R7" s="25">
        <v>1205</v>
      </c>
      <c r="S7" s="25">
        <v>21.82</v>
      </c>
      <c r="T7" s="25">
        <v>55.22</v>
      </c>
      <c r="U7" s="25">
        <v>1193</v>
      </c>
      <c r="V7" s="25">
        <v>21.72</v>
      </c>
      <c r="W7" s="25">
        <v>54.93</v>
      </c>
      <c r="X7" s="25">
        <v>67.17</v>
      </c>
      <c r="Y7" s="25">
        <v>102.8</v>
      </c>
      <c r="Z7" s="25">
        <v>112.09</v>
      </c>
      <c r="AA7" s="25">
        <v>91.81</v>
      </c>
      <c r="AB7" s="25">
        <v>76.400000000000006</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648.05999999999995</v>
      </c>
      <c r="BF7" s="25">
        <v>680.9</v>
      </c>
      <c r="BG7" s="25">
        <v>625.95000000000005</v>
      </c>
      <c r="BH7" s="25">
        <v>711.45</v>
      </c>
      <c r="BI7" s="25">
        <v>763.88</v>
      </c>
      <c r="BJ7" s="25">
        <v>1302.33</v>
      </c>
      <c r="BK7" s="25">
        <v>1274.21</v>
      </c>
      <c r="BL7" s="25">
        <v>1183.92</v>
      </c>
      <c r="BM7" s="25">
        <v>1128.72</v>
      </c>
      <c r="BN7" s="25">
        <v>1125.25</v>
      </c>
      <c r="BO7" s="25">
        <v>940.88</v>
      </c>
      <c r="BP7" s="25">
        <v>59.82</v>
      </c>
      <c r="BQ7" s="25">
        <v>57.8</v>
      </c>
      <c r="BR7" s="25">
        <v>77.78</v>
      </c>
      <c r="BS7" s="25">
        <v>72.17</v>
      </c>
      <c r="BT7" s="25">
        <v>58.51</v>
      </c>
      <c r="BU7" s="25">
        <v>40.89</v>
      </c>
      <c r="BV7" s="25">
        <v>41.25</v>
      </c>
      <c r="BW7" s="25">
        <v>42.5</v>
      </c>
      <c r="BX7" s="25">
        <v>41.84</v>
      </c>
      <c r="BY7" s="25">
        <v>41.44</v>
      </c>
      <c r="BZ7" s="25">
        <v>54.59</v>
      </c>
      <c r="CA7" s="25">
        <v>466.56</v>
      </c>
      <c r="CB7" s="25">
        <v>518.29</v>
      </c>
      <c r="CC7" s="25">
        <v>382.79</v>
      </c>
      <c r="CD7" s="25">
        <v>447.81</v>
      </c>
      <c r="CE7" s="25">
        <v>511.76</v>
      </c>
      <c r="CF7" s="25">
        <v>383.2</v>
      </c>
      <c r="CG7" s="25">
        <v>383.25</v>
      </c>
      <c r="CH7" s="25">
        <v>377.72</v>
      </c>
      <c r="CI7" s="25">
        <v>390.47</v>
      </c>
      <c r="CJ7" s="25">
        <v>403.61</v>
      </c>
      <c r="CK7" s="25">
        <v>301.2</v>
      </c>
      <c r="CL7" s="25">
        <v>91.43</v>
      </c>
      <c r="CM7" s="25">
        <v>87.62</v>
      </c>
      <c r="CN7" s="25">
        <v>68.88</v>
      </c>
      <c r="CO7" s="25">
        <v>69.39</v>
      </c>
      <c r="CP7" s="25">
        <v>64.92</v>
      </c>
      <c r="CQ7" s="25">
        <v>47.95</v>
      </c>
      <c r="CR7" s="25">
        <v>48.26</v>
      </c>
      <c r="CS7" s="25">
        <v>48.01</v>
      </c>
      <c r="CT7" s="25">
        <v>49.08</v>
      </c>
      <c r="CU7" s="25">
        <v>51.46</v>
      </c>
      <c r="CV7" s="25">
        <v>56.42</v>
      </c>
      <c r="CW7" s="25">
        <v>61.54</v>
      </c>
      <c r="CX7" s="25">
        <v>49.67</v>
      </c>
      <c r="CY7" s="25">
        <v>68.099999999999994</v>
      </c>
      <c r="CZ7" s="25">
        <v>65.91</v>
      </c>
      <c r="DA7" s="25">
        <v>71.38</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iheya-R0304-04</cp:lastModifiedBy>
  <dcterms:created xsi:type="dcterms:W3CDTF">2022-12-01T01:12:18Z</dcterms:created>
  <dcterms:modified xsi:type="dcterms:W3CDTF">2023-01-19T01:17:52Z</dcterms:modified>
  <cp:category/>
</cp:coreProperties>
</file>